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ate1904="1" codeName="DieseArbeitsmappe"/>
  <mc:AlternateContent xmlns:mc="http://schemas.openxmlformats.org/markup-compatibility/2006">
    <mc:Choice Requires="x15">
      <x15ac:absPath xmlns:x15ac="http://schemas.microsoft.com/office/spreadsheetml/2010/11/ac" url="/Volumes/Spit/The Swiss Legacy/Quali Time/"/>
    </mc:Choice>
  </mc:AlternateContent>
  <xr:revisionPtr revIDLastSave="0" documentId="13_ncr:1_{6D2C2BCF-450B-B84C-950F-E49FC04C47D6}" xr6:coauthVersionLast="47" xr6:coauthVersionMax="47" xr10:uidLastSave="{00000000-0000-0000-0000-000000000000}"/>
  <bookViews>
    <workbookView xWindow="0" yWindow="500" windowWidth="28800" windowHeight="16260" xr2:uid="{00000000-000D-0000-FFFF-FFFF00000000}"/>
  </bookViews>
  <sheets>
    <sheet name="Zeit" sheetId="6" r:id="rId1"/>
    <sheet name="Tabelle1" sheetId="13" r:id="rId2"/>
    <sheet name="Schicht" sheetId="12" r:id="rId3"/>
  </sheets>
  <definedNames>
    <definedName name="Arbeitszeitrapport" localSheetId="0">Zeit!$2:$18</definedName>
    <definedName name="asd" localSheetId="0">Zeit!$2:$18</definedName>
    <definedName name="_xlnm.Print_Area" localSheetId="0">Zeit!$A$1:$BU$386</definedName>
    <definedName name="_xlnm.Print_Titles" localSheetId="0">Zeit!$1:$18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P386" i="6" l="1"/>
  <c r="P385" i="6"/>
  <c r="P384" i="6"/>
  <c r="P383" i="6"/>
  <c r="P382" i="6"/>
  <c r="P381" i="6"/>
  <c r="P380" i="6"/>
  <c r="P379" i="6"/>
  <c r="P378" i="6"/>
  <c r="P377" i="6"/>
  <c r="P376" i="6"/>
  <c r="P375" i="6"/>
  <c r="P374" i="6"/>
  <c r="P373" i="6"/>
  <c r="P372" i="6"/>
  <c r="P371" i="6"/>
  <c r="P370" i="6"/>
  <c r="P369" i="6"/>
  <c r="P368" i="6"/>
  <c r="P367" i="6"/>
  <c r="P366" i="6"/>
  <c r="P365" i="6"/>
  <c r="P364" i="6"/>
  <c r="P363" i="6"/>
  <c r="P362" i="6"/>
  <c r="P361" i="6"/>
  <c r="P360" i="6"/>
  <c r="P359" i="6"/>
  <c r="P358" i="6"/>
  <c r="P357" i="6"/>
  <c r="P356" i="6"/>
  <c r="P355" i="6"/>
  <c r="P354" i="6"/>
  <c r="P353" i="6"/>
  <c r="P352" i="6"/>
  <c r="P351" i="6"/>
  <c r="P350" i="6"/>
  <c r="P349" i="6"/>
  <c r="P348" i="6"/>
  <c r="P347" i="6"/>
  <c r="P346" i="6"/>
  <c r="P345" i="6"/>
  <c r="P344" i="6"/>
  <c r="P343" i="6"/>
  <c r="P342" i="6"/>
  <c r="P341" i="6"/>
  <c r="P340" i="6"/>
  <c r="P339" i="6"/>
  <c r="P338" i="6"/>
  <c r="P337" i="6"/>
  <c r="P336" i="6"/>
  <c r="P335" i="6"/>
  <c r="P334" i="6"/>
  <c r="P333" i="6"/>
  <c r="P332" i="6"/>
  <c r="P331" i="6"/>
  <c r="P330" i="6"/>
  <c r="P329" i="6"/>
  <c r="P328" i="6"/>
  <c r="P327" i="6"/>
  <c r="P326" i="6"/>
  <c r="P325" i="6"/>
  <c r="P324" i="6"/>
  <c r="P323" i="6"/>
  <c r="P322" i="6"/>
  <c r="P321" i="6"/>
  <c r="P320" i="6"/>
  <c r="P319" i="6"/>
  <c r="P318" i="6"/>
  <c r="P317" i="6"/>
  <c r="P316" i="6"/>
  <c r="P315" i="6"/>
  <c r="P314" i="6"/>
  <c r="P313" i="6"/>
  <c r="P312" i="6"/>
  <c r="P311" i="6"/>
  <c r="P310" i="6"/>
  <c r="P309" i="6"/>
  <c r="P308" i="6"/>
  <c r="P307" i="6"/>
  <c r="P306" i="6"/>
  <c r="P305" i="6"/>
  <c r="P304" i="6"/>
  <c r="P303" i="6"/>
  <c r="P302" i="6"/>
  <c r="P301" i="6"/>
  <c r="P300" i="6"/>
  <c r="P299" i="6"/>
  <c r="P298" i="6"/>
  <c r="P297" i="6"/>
  <c r="P296" i="6"/>
  <c r="P295" i="6"/>
  <c r="P294" i="6"/>
  <c r="P293" i="6"/>
  <c r="P292" i="6"/>
  <c r="P291" i="6"/>
  <c r="P290" i="6"/>
  <c r="P289" i="6"/>
  <c r="P288" i="6"/>
  <c r="P287" i="6"/>
  <c r="P286" i="6"/>
  <c r="P285" i="6"/>
  <c r="P284" i="6"/>
  <c r="P283" i="6"/>
  <c r="P282" i="6"/>
  <c r="P281" i="6"/>
  <c r="P280" i="6"/>
  <c r="P279" i="6"/>
  <c r="P278" i="6"/>
  <c r="P277" i="6"/>
  <c r="P276" i="6"/>
  <c r="P275" i="6"/>
  <c r="P274" i="6"/>
  <c r="P273" i="6"/>
  <c r="P272" i="6"/>
  <c r="P271" i="6"/>
  <c r="P270" i="6"/>
  <c r="P269" i="6"/>
  <c r="P268" i="6"/>
  <c r="P267" i="6"/>
  <c r="P266" i="6"/>
  <c r="P265" i="6"/>
  <c r="P264" i="6"/>
  <c r="P263" i="6"/>
  <c r="P262" i="6"/>
  <c r="P261" i="6"/>
  <c r="P260" i="6"/>
  <c r="P259" i="6"/>
  <c r="P258" i="6"/>
  <c r="P257" i="6"/>
  <c r="P256" i="6"/>
  <c r="P255" i="6"/>
  <c r="P254" i="6"/>
  <c r="P253" i="6"/>
  <c r="P252" i="6"/>
  <c r="P251" i="6"/>
  <c r="P250" i="6"/>
  <c r="P249" i="6"/>
  <c r="P248" i="6"/>
  <c r="P247" i="6"/>
  <c r="P246" i="6"/>
  <c r="P245" i="6"/>
  <c r="P244" i="6"/>
  <c r="P243" i="6"/>
  <c r="P242" i="6"/>
  <c r="P241" i="6"/>
  <c r="P240" i="6"/>
  <c r="P239" i="6"/>
  <c r="P238" i="6"/>
  <c r="P237" i="6"/>
  <c r="P236" i="6"/>
  <c r="P235" i="6"/>
  <c r="P234" i="6"/>
  <c r="P233" i="6"/>
  <c r="P232" i="6"/>
  <c r="P231" i="6"/>
  <c r="P230" i="6"/>
  <c r="P229" i="6"/>
  <c r="P228" i="6"/>
  <c r="P227" i="6"/>
  <c r="P226" i="6"/>
  <c r="P225" i="6"/>
  <c r="P224" i="6"/>
  <c r="P223" i="6"/>
  <c r="P222" i="6"/>
  <c r="P221" i="6"/>
  <c r="P220" i="6"/>
  <c r="P219" i="6"/>
  <c r="P218" i="6"/>
  <c r="P217" i="6"/>
  <c r="P216" i="6"/>
  <c r="P215" i="6"/>
  <c r="P214" i="6"/>
  <c r="P213" i="6"/>
  <c r="P212" i="6"/>
  <c r="P211" i="6"/>
  <c r="P210" i="6"/>
  <c r="P209" i="6"/>
  <c r="P208" i="6"/>
  <c r="P207" i="6"/>
  <c r="P206" i="6"/>
  <c r="P205" i="6"/>
  <c r="P204" i="6"/>
  <c r="P203" i="6"/>
  <c r="P202" i="6"/>
  <c r="P201" i="6"/>
  <c r="P200" i="6"/>
  <c r="P199" i="6"/>
  <c r="P198" i="6"/>
  <c r="P197" i="6"/>
  <c r="P196" i="6"/>
  <c r="P195" i="6"/>
  <c r="P194" i="6"/>
  <c r="P193" i="6"/>
  <c r="P192" i="6"/>
  <c r="P191" i="6"/>
  <c r="P190" i="6"/>
  <c r="P189" i="6"/>
  <c r="P188" i="6"/>
  <c r="P187" i="6"/>
  <c r="P186" i="6"/>
  <c r="P185" i="6"/>
  <c r="P184" i="6"/>
  <c r="P183" i="6"/>
  <c r="P182" i="6"/>
  <c r="P181" i="6"/>
  <c r="P180" i="6"/>
  <c r="P179" i="6"/>
  <c r="P178" i="6"/>
  <c r="P177" i="6"/>
  <c r="P176" i="6"/>
  <c r="P175" i="6"/>
  <c r="P174" i="6"/>
  <c r="P173" i="6"/>
  <c r="P172" i="6"/>
  <c r="P171" i="6"/>
  <c r="P170" i="6"/>
  <c r="P169" i="6"/>
  <c r="P168" i="6"/>
  <c r="P167" i="6"/>
  <c r="P166" i="6"/>
  <c r="P165" i="6"/>
  <c r="P164" i="6"/>
  <c r="P163" i="6"/>
  <c r="P162" i="6"/>
  <c r="P161" i="6"/>
  <c r="P160" i="6"/>
  <c r="P159" i="6"/>
  <c r="P158" i="6"/>
  <c r="P157" i="6"/>
  <c r="P156" i="6"/>
  <c r="P155" i="6"/>
  <c r="P154" i="6"/>
  <c r="P153" i="6"/>
  <c r="P152" i="6"/>
  <c r="P151" i="6"/>
  <c r="P150" i="6"/>
  <c r="P149" i="6"/>
  <c r="P148" i="6"/>
  <c r="P147" i="6"/>
  <c r="P146" i="6"/>
  <c r="P145" i="6"/>
  <c r="P144" i="6"/>
  <c r="P143" i="6"/>
  <c r="P142" i="6"/>
  <c r="P141" i="6"/>
  <c r="P140" i="6"/>
  <c r="P139" i="6"/>
  <c r="P138" i="6"/>
  <c r="P137" i="6"/>
  <c r="P136" i="6"/>
  <c r="P135" i="6"/>
  <c r="P134" i="6"/>
  <c r="P133" i="6"/>
  <c r="P132" i="6"/>
  <c r="P131" i="6"/>
  <c r="P130" i="6"/>
  <c r="P129" i="6"/>
  <c r="P128" i="6"/>
  <c r="P127" i="6"/>
  <c r="P126" i="6"/>
  <c r="P125" i="6"/>
  <c r="P124" i="6"/>
  <c r="P123" i="6"/>
  <c r="P122" i="6"/>
  <c r="P121" i="6"/>
  <c r="P120" i="6"/>
  <c r="P119" i="6"/>
  <c r="P118" i="6"/>
  <c r="P117" i="6"/>
  <c r="P116" i="6"/>
  <c r="P115" i="6"/>
  <c r="P114" i="6"/>
  <c r="P113" i="6"/>
  <c r="P112" i="6"/>
  <c r="P111" i="6"/>
  <c r="P110" i="6"/>
  <c r="P109" i="6"/>
  <c r="P108" i="6"/>
  <c r="P107" i="6"/>
  <c r="P106" i="6"/>
  <c r="P105" i="6"/>
  <c r="P104" i="6"/>
  <c r="P103" i="6"/>
  <c r="P102" i="6"/>
  <c r="P101" i="6"/>
  <c r="P100" i="6"/>
  <c r="P99" i="6"/>
  <c r="P98" i="6"/>
  <c r="P97" i="6"/>
  <c r="P96" i="6"/>
  <c r="P95" i="6"/>
  <c r="P94" i="6"/>
  <c r="P93" i="6"/>
  <c r="P92" i="6"/>
  <c r="P91" i="6"/>
  <c r="P90" i="6"/>
  <c r="P89" i="6"/>
  <c r="P88" i="6"/>
  <c r="P87" i="6"/>
  <c r="P86" i="6"/>
  <c r="P85" i="6"/>
  <c r="P84" i="6"/>
  <c r="P83" i="6"/>
  <c r="P82" i="6"/>
  <c r="P81" i="6"/>
  <c r="P80" i="6"/>
  <c r="P79" i="6"/>
  <c r="P78" i="6"/>
  <c r="P77" i="6"/>
  <c r="P76" i="6"/>
  <c r="P75" i="6"/>
  <c r="P74" i="6"/>
  <c r="P73" i="6"/>
  <c r="P72" i="6"/>
  <c r="P71" i="6"/>
  <c r="P70" i="6"/>
  <c r="P69" i="6"/>
  <c r="P68" i="6"/>
  <c r="P67" i="6"/>
  <c r="P66" i="6"/>
  <c r="P65" i="6"/>
  <c r="P64" i="6"/>
  <c r="P63" i="6"/>
  <c r="P62" i="6"/>
  <c r="P61" i="6"/>
  <c r="P60" i="6"/>
  <c r="P59" i="6"/>
  <c r="P58" i="6"/>
  <c r="P57" i="6"/>
  <c r="P56" i="6"/>
  <c r="P55" i="6"/>
  <c r="P54" i="6"/>
  <c r="P53" i="6"/>
  <c r="P52" i="6"/>
  <c r="P51" i="6"/>
  <c r="P50" i="6"/>
  <c r="P49" i="6"/>
  <c r="P48" i="6"/>
  <c r="P47" i="6"/>
  <c r="P46" i="6"/>
  <c r="P45" i="6"/>
  <c r="P44" i="6"/>
  <c r="P43" i="6"/>
  <c r="P42" i="6"/>
  <c r="P41" i="6"/>
  <c r="P40" i="6"/>
  <c r="P39" i="6"/>
  <c r="P38" i="6"/>
  <c r="P37" i="6"/>
  <c r="P36" i="6"/>
  <c r="P35" i="6"/>
  <c r="P34" i="6"/>
  <c r="P33" i="6"/>
  <c r="P32" i="6"/>
  <c r="P31" i="6"/>
  <c r="P30" i="6"/>
  <c r="P29" i="6"/>
  <c r="P28" i="6"/>
  <c r="P27" i="6"/>
  <c r="P26" i="6"/>
  <c r="P25" i="6"/>
  <c r="P24" i="6"/>
  <c r="P23" i="6"/>
  <c r="P22" i="6"/>
  <c r="P21" i="6"/>
  <c r="P20" i="6"/>
  <c r="P19" i="6"/>
  <c r="T21" i="6" l="1"/>
  <c r="E21" i="6" s="1"/>
  <c r="AD21" i="6"/>
  <c r="X21" i="6" s="1"/>
  <c r="T22" i="6"/>
  <c r="E22" i="6" s="1"/>
  <c r="AD22" i="6"/>
  <c r="AD23" i="6"/>
  <c r="T24" i="6"/>
  <c r="AD24" i="6"/>
  <c r="T25" i="6"/>
  <c r="AD25" i="6"/>
  <c r="T26" i="6"/>
  <c r="E26" i="6" s="1"/>
  <c r="AD26" i="6"/>
  <c r="AD27" i="6"/>
  <c r="T28" i="6"/>
  <c r="E28" i="6" s="1"/>
  <c r="AD28" i="6"/>
  <c r="AD29" i="6"/>
  <c r="AD30" i="6"/>
  <c r="T31" i="6"/>
  <c r="AD31" i="6"/>
  <c r="X31" i="6" s="1"/>
  <c r="AD32" i="6"/>
  <c r="AD33" i="6"/>
  <c r="T34" i="6"/>
  <c r="AD34" i="6"/>
  <c r="T35" i="6"/>
  <c r="AD35" i="6"/>
  <c r="T36" i="6"/>
  <c r="AD36" i="6"/>
  <c r="AD37" i="6"/>
  <c r="T38" i="6"/>
  <c r="AD38" i="6"/>
  <c r="T39" i="6"/>
  <c r="AD39" i="6"/>
  <c r="T40" i="6"/>
  <c r="AD40" i="6"/>
  <c r="AD41" i="6"/>
  <c r="T42" i="6"/>
  <c r="AD42" i="6"/>
  <c r="T43" i="6"/>
  <c r="E43" i="6" s="1"/>
  <c r="AD43" i="6"/>
  <c r="T44" i="6"/>
  <c r="AD44" i="6"/>
  <c r="T45" i="6"/>
  <c r="AD45" i="6"/>
  <c r="AD46" i="6"/>
  <c r="AD47" i="6"/>
  <c r="T48" i="6"/>
  <c r="E48" i="6" s="1"/>
  <c r="AD48" i="6"/>
  <c r="T49" i="6"/>
  <c r="AD49" i="6"/>
  <c r="T50" i="6"/>
  <c r="AD50" i="6"/>
  <c r="AD51" i="6"/>
  <c r="AD52" i="6"/>
  <c r="X52" i="6" s="1"/>
  <c r="T53" i="6"/>
  <c r="AD53" i="6"/>
  <c r="T54" i="6"/>
  <c r="AD54" i="6"/>
  <c r="T55" i="6"/>
  <c r="AD55" i="6"/>
  <c r="AD56" i="6"/>
  <c r="AD57" i="6"/>
  <c r="AD58" i="6"/>
  <c r="T59" i="6"/>
  <c r="AD59" i="6"/>
  <c r="T60" i="6"/>
  <c r="AD60" i="6"/>
  <c r="T61" i="6"/>
  <c r="AD61" i="6"/>
  <c r="AD62" i="6"/>
  <c r="T63" i="6"/>
  <c r="E63" i="6" s="1"/>
  <c r="AD63" i="6"/>
  <c r="AD64" i="6"/>
  <c r="T65" i="6"/>
  <c r="E65" i="6" s="1"/>
  <c r="AD65" i="6"/>
  <c r="AD66" i="6"/>
  <c r="T67" i="6"/>
  <c r="AD67" i="6"/>
  <c r="T68" i="6"/>
  <c r="AD68" i="6"/>
  <c r="AD69" i="6"/>
  <c r="AD70" i="6"/>
  <c r="T71" i="6"/>
  <c r="AD71" i="6"/>
  <c r="T72" i="6"/>
  <c r="E72" i="6" s="1"/>
  <c r="AD72" i="6"/>
  <c r="AD73" i="6"/>
  <c r="AD74" i="6"/>
  <c r="T75" i="6"/>
  <c r="AD75" i="6"/>
  <c r="X75" i="6" s="1"/>
  <c r="T76" i="6"/>
  <c r="E76" i="6" s="1"/>
  <c r="AD76" i="6"/>
  <c r="X76" i="6" s="1"/>
  <c r="T77" i="6"/>
  <c r="E77" i="6" s="1"/>
  <c r="AD77" i="6"/>
  <c r="X77" i="6" s="1"/>
  <c r="T78" i="6"/>
  <c r="E78" i="6" s="1"/>
  <c r="AD78" i="6"/>
  <c r="X78" i="6" s="1"/>
  <c r="T79" i="6"/>
  <c r="E79" i="6" s="1"/>
  <c r="AD79" i="6"/>
  <c r="X79" i="6" s="1"/>
  <c r="T80" i="6"/>
  <c r="E80" i="6" s="1"/>
  <c r="AD80" i="6"/>
  <c r="T81" i="6"/>
  <c r="E81" i="6" s="1"/>
  <c r="AD81" i="6"/>
  <c r="T82" i="6"/>
  <c r="E82" i="6" s="1"/>
  <c r="AD82" i="6"/>
  <c r="X82" i="6" s="1"/>
  <c r="T83" i="6"/>
  <c r="E83" i="6" s="1"/>
  <c r="AD83" i="6"/>
  <c r="T84" i="6"/>
  <c r="E84" i="6" s="1"/>
  <c r="AD84" i="6"/>
  <c r="X84" i="6" s="1"/>
  <c r="T85" i="6"/>
  <c r="E85" i="6" s="1"/>
  <c r="AD85" i="6"/>
  <c r="T86" i="6"/>
  <c r="E86" i="6" s="1"/>
  <c r="AD86" i="6"/>
  <c r="X86" i="6" s="1"/>
  <c r="T87" i="6"/>
  <c r="AD87" i="6"/>
  <c r="AD88" i="6"/>
  <c r="AD89" i="6"/>
  <c r="T90" i="6"/>
  <c r="E90" i="6" s="1"/>
  <c r="AD90" i="6"/>
  <c r="AD91" i="6"/>
  <c r="AD92" i="6"/>
  <c r="AD93" i="6"/>
  <c r="T94" i="6"/>
  <c r="E94" i="6" s="1"/>
  <c r="AD94" i="6"/>
  <c r="T95" i="6"/>
  <c r="E95" i="6" s="1"/>
  <c r="AD95" i="6"/>
  <c r="AD96" i="6"/>
  <c r="AD97" i="6"/>
  <c r="T98" i="6"/>
  <c r="AD98" i="6"/>
  <c r="AD99" i="6"/>
  <c r="T100" i="6"/>
  <c r="AD100" i="6"/>
  <c r="T101" i="6"/>
  <c r="AD101" i="6"/>
  <c r="T102" i="6"/>
  <c r="E102" i="6" s="1"/>
  <c r="AD102" i="6"/>
  <c r="AD103" i="6"/>
  <c r="T104" i="6"/>
  <c r="E104" i="6" s="1"/>
  <c r="AD104" i="6"/>
  <c r="AD105" i="6"/>
  <c r="T106" i="6"/>
  <c r="AD106" i="6"/>
  <c r="AD107" i="6"/>
  <c r="T108" i="6"/>
  <c r="AD108" i="6"/>
  <c r="AD109" i="6"/>
  <c r="AD110" i="6"/>
  <c r="X110" i="6" s="1"/>
  <c r="AD111" i="6"/>
  <c r="AD112" i="6"/>
  <c r="AD113" i="6"/>
  <c r="T114" i="6"/>
  <c r="AD114" i="6"/>
  <c r="AD115" i="6"/>
  <c r="AD116" i="6"/>
  <c r="X116" i="6" s="1"/>
  <c r="T117" i="6"/>
  <c r="AD117" i="6"/>
  <c r="AD118" i="6"/>
  <c r="AD119" i="6"/>
  <c r="T120" i="6"/>
  <c r="AD120" i="6"/>
  <c r="AD121" i="6"/>
  <c r="AD122" i="6"/>
  <c r="T123" i="6"/>
  <c r="AD123" i="6"/>
  <c r="AD124" i="6"/>
  <c r="AD125" i="6"/>
  <c r="T126" i="6"/>
  <c r="AD126" i="6"/>
  <c r="T127" i="6"/>
  <c r="AD127" i="6"/>
  <c r="AD128" i="6"/>
  <c r="AD129" i="6"/>
  <c r="T130" i="6"/>
  <c r="AD130" i="6"/>
  <c r="T131" i="6"/>
  <c r="AD131" i="6"/>
  <c r="AD132" i="6"/>
  <c r="T133" i="6"/>
  <c r="AD133" i="6"/>
  <c r="AD134" i="6"/>
  <c r="AD135" i="6"/>
  <c r="AD136" i="6"/>
  <c r="AD137" i="6"/>
  <c r="AD138" i="6"/>
  <c r="AD139" i="6"/>
  <c r="AD140" i="6"/>
  <c r="AD141" i="6"/>
  <c r="T142" i="6"/>
  <c r="AD142" i="6"/>
  <c r="AD143" i="6"/>
  <c r="AD144" i="6"/>
  <c r="AD145" i="6"/>
  <c r="T146" i="6"/>
  <c r="AD146" i="6"/>
  <c r="AD147" i="6"/>
  <c r="AD148" i="6"/>
  <c r="T149" i="6"/>
  <c r="AD149" i="6"/>
  <c r="AD150" i="6"/>
  <c r="T151" i="6"/>
  <c r="AD151" i="6"/>
  <c r="AD152" i="6"/>
  <c r="T153" i="6"/>
  <c r="AD153" i="6"/>
  <c r="AD154" i="6"/>
  <c r="AD155" i="6"/>
  <c r="AD156" i="6"/>
  <c r="X156" i="6" s="1"/>
  <c r="T157" i="6"/>
  <c r="AD157" i="6"/>
  <c r="AD158" i="6"/>
  <c r="AD159" i="6"/>
  <c r="T160" i="6"/>
  <c r="AD160" i="6"/>
  <c r="X160" i="6" s="1"/>
  <c r="AD161" i="6"/>
  <c r="AD162" i="6"/>
  <c r="AD163" i="6"/>
  <c r="T164" i="6"/>
  <c r="AD164" i="6"/>
  <c r="X164" i="6" s="1"/>
  <c r="T165" i="6"/>
  <c r="AD165" i="6"/>
  <c r="AD166" i="6"/>
  <c r="AD167" i="6"/>
  <c r="AD168" i="6"/>
  <c r="AD169" i="6"/>
  <c r="AD170" i="6"/>
  <c r="T171" i="6"/>
  <c r="AD171" i="6"/>
  <c r="AD172" i="6"/>
  <c r="AD173" i="6"/>
  <c r="T174" i="6"/>
  <c r="AD174" i="6"/>
  <c r="AD175" i="6"/>
  <c r="AD176" i="6"/>
  <c r="AD177" i="6"/>
  <c r="T178" i="6"/>
  <c r="AD178" i="6"/>
  <c r="AD179" i="6"/>
  <c r="T180" i="6"/>
  <c r="AD180" i="6"/>
  <c r="T181" i="6"/>
  <c r="E181" i="6" s="1"/>
  <c r="AD181" i="6"/>
  <c r="AD182" i="6"/>
  <c r="T183" i="6"/>
  <c r="AD183" i="6"/>
  <c r="T184" i="6"/>
  <c r="AD184" i="6"/>
  <c r="AD185" i="6"/>
  <c r="T186" i="6"/>
  <c r="AD186" i="6"/>
  <c r="AD187" i="6"/>
  <c r="AD188" i="6"/>
  <c r="T189" i="6"/>
  <c r="E189" i="6" s="1"/>
  <c r="AD189" i="6"/>
  <c r="AD190" i="6"/>
  <c r="AD191" i="6"/>
  <c r="AD192" i="6"/>
  <c r="T193" i="6"/>
  <c r="E193" i="6" s="1"/>
  <c r="AD193" i="6"/>
  <c r="T194" i="6"/>
  <c r="AD194" i="6"/>
  <c r="AD195" i="6"/>
  <c r="AD196" i="6"/>
  <c r="T197" i="6"/>
  <c r="E197" i="6" s="1"/>
  <c r="AD197" i="6"/>
  <c r="T198" i="6"/>
  <c r="AD198" i="6"/>
  <c r="AD199" i="6"/>
  <c r="AD200" i="6"/>
  <c r="T201" i="6"/>
  <c r="E201" i="6" s="1"/>
  <c r="AD201" i="6"/>
  <c r="X201" i="6" s="1"/>
  <c r="T202" i="6"/>
  <c r="AD202" i="6"/>
  <c r="AD203" i="6"/>
  <c r="T204" i="6"/>
  <c r="AD204" i="6"/>
  <c r="T205" i="6"/>
  <c r="E205" i="6" s="1"/>
  <c r="AD205" i="6"/>
  <c r="X205" i="6" s="1"/>
  <c r="T206" i="6"/>
  <c r="AD206" i="6"/>
  <c r="AD207" i="6"/>
  <c r="T208" i="6"/>
  <c r="AD208" i="6"/>
  <c r="T209" i="6"/>
  <c r="AD209" i="6"/>
  <c r="T210" i="6"/>
  <c r="AD210" i="6"/>
  <c r="T211" i="6"/>
  <c r="AD211" i="6"/>
  <c r="AD212" i="6"/>
  <c r="T213" i="6"/>
  <c r="E213" i="6" s="1"/>
  <c r="AD213" i="6"/>
  <c r="X213" i="6" s="1"/>
  <c r="T214" i="6"/>
  <c r="AD214" i="6"/>
  <c r="AD215" i="6"/>
  <c r="T216" i="6"/>
  <c r="AD216" i="6"/>
  <c r="T217" i="6"/>
  <c r="E217" i="6" s="1"/>
  <c r="AD217" i="6"/>
  <c r="T218" i="6"/>
  <c r="AD218" i="6"/>
  <c r="X218" i="6" s="1"/>
  <c r="T219" i="6"/>
  <c r="AD219" i="6"/>
  <c r="AD220" i="6"/>
  <c r="T221" i="6"/>
  <c r="AD221" i="6"/>
  <c r="X221" i="6" s="1"/>
  <c r="T222" i="6"/>
  <c r="AD222" i="6"/>
  <c r="AD223" i="6"/>
  <c r="T224" i="6"/>
  <c r="AD224" i="6"/>
  <c r="T225" i="6"/>
  <c r="E225" i="6" s="1"/>
  <c r="AD225" i="6"/>
  <c r="T226" i="6"/>
  <c r="E226" i="6" s="1"/>
  <c r="AD226" i="6"/>
  <c r="X226" i="6" s="1"/>
  <c r="T227" i="6"/>
  <c r="AD227" i="6"/>
  <c r="T228" i="6"/>
  <c r="AD228" i="6"/>
  <c r="T229" i="6"/>
  <c r="E229" i="6" s="1"/>
  <c r="AD229" i="6"/>
  <c r="X229" i="6" s="1"/>
  <c r="T230" i="6"/>
  <c r="AD230" i="6"/>
  <c r="AD231" i="6"/>
  <c r="T232" i="6"/>
  <c r="AD232" i="6"/>
  <c r="T233" i="6"/>
  <c r="E233" i="6" s="1"/>
  <c r="AD233" i="6"/>
  <c r="T234" i="6"/>
  <c r="AD234" i="6"/>
  <c r="X234" i="6" s="1"/>
  <c r="T235" i="6"/>
  <c r="AD235" i="6"/>
  <c r="T236" i="6"/>
  <c r="AD236" i="6"/>
  <c r="T237" i="6"/>
  <c r="E237" i="6" s="1"/>
  <c r="AD237" i="6"/>
  <c r="T238" i="6"/>
  <c r="AD238" i="6"/>
  <c r="AD239" i="6"/>
  <c r="AD240" i="6"/>
  <c r="T241" i="6"/>
  <c r="E241" i="6" s="1"/>
  <c r="AD241" i="6"/>
  <c r="AD242" i="6"/>
  <c r="X242" i="6" s="1"/>
  <c r="T243" i="6"/>
  <c r="AD243" i="6"/>
  <c r="AD244" i="6"/>
  <c r="T245" i="6"/>
  <c r="AD245" i="6"/>
  <c r="T246" i="6"/>
  <c r="AD246" i="6"/>
  <c r="AD247" i="6"/>
  <c r="T248" i="6"/>
  <c r="AD248" i="6"/>
  <c r="T249" i="6"/>
  <c r="AD249" i="6"/>
  <c r="T250" i="6"/>
  <c r="AD250" i="6"/>
  <c r="T251" i="6"/>
  <c r="AD251" i="6"/>
  <c r="T252" i="6"/>
  <c r="AD252" i="6"/>
  <c r="T253" i="6"/>
  <c r="AD253" i="6"/>
  <c r="AD254" i="6"/>
  <c r="AD255" i="6"/>
  <c r="AD256" i="6"/>
  <c r="T257" i="6"/>
  <c r="E257" i="6" s="1"/>
  <c r="AD257" i="6"/>
  <c r="T258" i="6"/>
  <c r="E258" i="6" s="1"/>
  <c r="AD258" i="6"/>
  <c r="AD259" i="6"/>
  <c r="T260" i="6"/>
  <c r="AD260" i="6"/>
  <c r="T261" i="6"/>
  <c r="AD261" i="6"/>
  <c r="X261" i="6" s="1"/>
  <c r="T262" i="6"/>
  <c r="AD262" i="6"/>
  <c r="AD263" i="6"/>
  <c r="T264" i="6"/>
  <c r="AD264" i="6"/>
  <c r="T265" i="6"/>
  <c r="AD265" i="6"/>
  <c r="T266" i="6"/>
  <c r="E266" i="6" s="1"/>
  <c r="AD266" i="6"/>
  <c r="T267" i="6"/>
  <c r="AD267" i="6"/>
  <c r="AD268" i="6"/>
  <c r="T269" i="6"/>
  <c r="AD269" i="6"/>
  <c r="T270" i="6"/>
  <c r="AD270" i="6"/>
  <c r="AD271" i="6"/>
  <c r="T272" i="6"/>
  <c r="AD272" i="6"/>
  <c r="T273" i="6"/>
  <c r="AD273" i="6"/>
  <c r="T274" i="6"/>
  <c r="AD274" i="6"/>
  <c r="AD275" i="6"/>
  <c r="T276" i="6"/>
  <c r="AD276" i="6"/>
  <c r="T277" i="6"/>
  <c r="E277" i="6" s="1"/>
  <c r="AD277" i="6"/>
  <c r="T278" i="6"/>
  <c r="AD278" i="6"/>
  <c r="T279" i="6"/>
  <c r="AD279" i="6"/>
  <c r="AD280" i="6"/>
  <c r="T281" i="6"/>
  <c r="AD281" i="6"/>
  <c r="AD282" i="6"/>
  <c r="T283" i="6"/>
  <c r="AD283" i="6"/>
  <c r="AD284" i="6"/>
  <c r="T285" i="6"/>
  <c r="AD285" i="6"/>
  <c r="T286" i="6"/>
  <c r="E286" i="6" s="1"/>
  <c r="AD286" i="6"/>
  <c r="AD287" i="6"/>
  <c r="T288" i="6"/>
  <c r="AD288" i="6"/>
  <c r="T289" i="6"/>
  <c r="AD289" i="6"/>
  <c r="X289" i="6" s="1"/>
  <c r="T290" i="6"/>
  <c r="AD290" i="6"/>
  <c r="AD291" i="6"/>
  <c r="T292" i="6"/>
  <c r="AD292" i="6"/>
  <c r="T293" i="6"/>
  <c r="AD293" i="6"/>
  <c r="AD294" i="6"/>
  <c r="T295" i="6"/>
  <c r="AD295" i="6"/>
  <c r="AD296" i="6"/>
  <c r="T297" i="6"/>
  <c r="AD297" i="6"/>
  <c r="AD298" i="6"/>
  <c r="T299" i="6"/>
  <c r="AD299" i="6"/>
  <c r="T300" i="6"/>
  <c r="AD300" i="6"/>
  <c r="T301" i="6"/>
  <c r="AD301" i="6"/>
  <c r="AD302" i="6"/>
  <c r="AD303" i="6"/>
  <c r="T304" i="6"/>
  <c r="AD304" i="6"/>
  <c r="T305" i="6"/>
  <c r="AD305" i="6"/>
  <c r="T306" i="6"/>
  <c r="AD306" i="6"/>
  <c r="T307" i="6"/>
  <c r="AD307" i="6"/>
  <c r="T308" i="6"/>
  <c r="AD308" i="6"/>
  <c r="AD309" i="6"/>
  <c r="T310" i="6"/>
  <c r="AD310" i="6"/>
  <c r="T311" i="6"/>
  <c r="AD311" i="6"/>
  <c r="T312" i="6"/>
  <c r="AD312" i="6"/>
  <c r="AD313" i="6"/>
  <c r="T314" i="6"/>
  <c r="AD314" i="6"/>
  <c r="T315" i="6"/>
  <c r="AD315" i="6"/>
  <c r="T316" i="6"/>
  <c r="AD316" i="6"/>
  <c r="AD317" i="6"/>
  <c r="T318" i="6"/>
  <c r="AD318" i="6"/>
  <c r="T319" i="6"/>
  <c r="AD319" i="6"/>
  <c r="T320" i="6"/>
  <c r="AD320" i="6"/>
  <c r="T321" i="6"/>
  <c r="AD321" i="6"/>
  <c r="T322" i="6"/>
  <c r="AD322" i="6"/>
  <c r="T323" i="6"/>
  <c r="AD323" i="6"/>
  <c r="T324" i="6"/>
  <c r="AD324" i="6"/>
  <c r="T325" i="6"/>
  <c r="AD325" i="6"/>
  <c r="T326" i="6"/>
  <c r="AD326" i="6"/>
  <c r="T327" i="6"/>
  <c r="AD327" i="6"/>
  <c r="T328" i="6"/>
  <c r="AD328" i="6"/>
  <c r="T329" i="6"/>
  <c r="AD329" i="6"/>
  <c r="T330" i="6"/>
  <c r="AD330" i="6"/>
  <c r="T331" i="6"/>
  <c r="AD331" i="6"/>
  <c r="T332" i="6"/>
  <c r="AD332" i="6"/>
  <c r="T333" i="6"/>
  <c r="AD333" i="6"/>
  <c r="T334" i="6"/>
  <c r="AD334" i="6"/>
  <c r="T335" i="6"/>
  <c r="AD335" i="6"/>
  <c r="T336" i="6"/>
  <c r="AD336" i="6"/>
  <c r="T337" i="6"/>
  <c r="AD337" i="6"/>
  <c r="T338" i="6"/>
  <c r="AD338" i="6"/>
  <c r="T339" i="6"/>
  <c r="AD339" i="6"/>
  <c r="T340" i="6"/>
  <c r="AD340" i="6"/>
  <c r="T341" i="6"/>
  <c r="AD341" i="6"/>
  <c r="T342" i="6"/>
  <c r="AD342" i="6"/>
  <c r="T343" i="6"/>
  <c r="AD343" i="6"/>
  <c r="T344" i="6"/>
  <c r="AD344" i="6"/>
  <c r="T345" i="6"/>
  <c r="AD345" i="6"/>
  <c r="T346" i="6"/>
  <c r="AD346" i="6"/>
  <c r="T347" i="6"/>
  <c r="AD347" i="6"/>
  <c r="T348" i="6"/>
  <c r="AD348" i="6"/>
  <c r="T349" i="6"/>
  <c r="AD349" i="6"/>
  <c r="T350" i="6"/>
  <c r="AD350" i="6"/>
  <c r="T351" i="6"/>
  <c r="AD351" i="6"/>
  <c r="T352" i="6"/>
  <c r="AD352" i="6"/>
  <c r="T353" i="6"/>
  <c r="AD353" i="6"/>
  <c r="T354" i="6"/>
  <c r="AD354" i="6"/>
  <c r="T355" i="6"/>
  <c r="AD355" i="6"/>
  <c r="T356" i="6"/>
  <c r="AD356" i="6"/>
  <c r="T357" i="6"/>
  <c r="AD357" i="6"/>
  <c r="T358" i="6"/>
  <c r="AD358" i="6"/>
  <c r="T359" i="6"/>
  <c r="AD359" i="6"/>
  <c r="T360" i="6"/>
  <c r="AD360" i="6"/>
  <c r="T361" i="6"/>
  <c r="AD361" i="6"/>
  <c r="T362" i="6"/>
  <c r="AD362" i="6"/>
  <c r="T363" i="6"/>
  <c r="AD363" i="6"/>
  <c r="T364" i="6"/>
  <c r="AD364" i="6"/>
  <c r="T365" i="6"/>
  <c r="AD365" i="6"/>
  <c r="T366" i="6"/>
  <c r="AD366" i="6"/>
  <c r="T367" i="6"/>
  <c r="AD367" i="6"/>
  <c r="T368" i="6"/>
  <c r="AD368" i="6"/>
  <c r="T369" i="6"/>
  <c r="AD369" i="6"/>
  <c r="T370" i="6"/>
  <c r="AD370" i="6"/>
  <c r="T371" i="6"/>
  <c r="AD371" i="6"/>
  <c r="T372" i="6"/>
  <c r="AD372" i="6"/>
  <c r="T373" i="6"/>
  <c r="AD373" i="6"/>
  <c r="T374" i="6"/>
  <c r="AD374" i="6"/>
  <c r="T375" i="6"/>
  <c r="AD375" i="6"/>
  <c r="T376" i="6"/>
  <c r="AD376" i="6"/>
  <c r="T377" i="6"/>
  <c r="AD377" i="6"/>
  <c r="T378" i="6"/>
  <c r="AD378" i="6"/>
  <c r="T379" i="6"/>
  <c r="AD379" i="6"/>
  <c r="T380" i="6"/>
  <c r="AD380" i="6"/>
  <c r="T381" i="6"/>
  <c r="AD381" i="6"/>
  <c r="T382" i="6"/>
  <c r="AD382" i="6"/>
  <c r="T383" i="6"/>
  <c r="AD383" i="6"/>
  <c r="T384" i="6"/>
  <c r="AD384" i="6"/>
  <c r="T385" i="6"/>
  <c r="AD385" i="6"/>
  <c r="T386" i="6"/>
  <c r="AD386" i="6"/>
  <c r="AD20" i="6"/>
  <c r="X20" i="6" s="1"/>
  <c r="B20" i="6"/>
  <c r="C20" i="6"/>
  <c r="H20" i="6"/>
  <c r="AD19" i="6"/>
  <c r="X19" i="6" s="1"/>
  <c r="B21" i="6"/>
  <c r="C21" i="6"/>
  <c r="H21" i="6"/>
  <c r="D21" i="6"/>
  <c r="B19" i="6"/>
  <c r="C19" i="6"/>
  <c r="H19" i="6"/>
  <c r="AA379" i="6" l="1"/>
  <c r="X379" i="6"/>
  <c r="AA347" i="6"/>
  <c r="X347" i="6"/>
  <c r="AA331" i="6"/>
  <c r="X331" i="6"/>
  <c r="AA281" i="6"/>
  <c r="X281" i="6"/>
  <c r="AA314" i="6"/>
  <c r="X314" i="6"/>
  <c r="AA276" i="6"/>
  <c r="X276" i="6"/>
  <c r="V272" i="6"/>
  <c r="E272" i="6"/>
  <c r="V267" i="6"/>
  <c r="E267" i="6"/>
  <c r="AA374" i="6"/>
  <c r="X374" i="6"/>
  <c r="AA354" i="6"/>
  <c r="X354" i="6"/>
  <c r="AA338" i="6"/>
  <c r="X338" i="6"/>
  <c r="AA322" i="6"/>
  <c r="X322" i="6"/>
  <c r="V305" i="6"/>
  <c r="E305" i="6"/>
  <c r="AA280" i="6"/>
  <c r="X280" i="6"/>
  <c r="V276" i="6"/>
  <c r="E276" i="6"/>
  <c r="V262" i="6"/>
  <c r="E262" i="6"/>
  <c r="V243" i="6"/>
  <c r="E243" i="6"/>
  <c r="V386" i="6"/>
  <c r="E386" i="6"/>
  <c r="V378" i="6"/>
  <c r="E378" i="6"/>
  <c r="V366" i="6"/>
  <c r="E366" i="6"/>
  <c r="V358" i="6"/>
  <c r="E358" i="6"/>
  <c r="V350" i="6"/>
  <c r="E350" i="6"/>
  <c r="V338" i="6"/>
  <c r="E338" i="6"/>
  <c r="V326" i="6"/>
  <c r="E326" i="6"/>
  <c r="AA304" i="6"/>
  <c r="X304" i="6"/>
  <c r="AA279" i="6"/>
  <c r="X279" i="6"/>
  <c r="AA251" i="6"/>
  <c r="X251" i="6"/>
  <c r="AA219" i="6"/>
  <c r="X219" i="6"/>
  <c r="AA196" i="6"/>
  <c r="X196" i="6"/>
  <c r="AA161" i="6"/>
  <c r="X161" i="6"/>
  <c r="AA149" i="6"/>
  <c r="X149" i="6"/>
  <c r="AA385" i="6"/>
  <c r="X385" i="6"/>
  <c r="AA369" i="6"/>
  <c r="X369" i="6"/>
  <c r="AA384" i="6"/>
  <c r="X384" i="6"/>
  <c r="AA376" i="6"/>
  <c r="X376" i="6"/>
  <c r="V384" i="6"/>
  <c r="E384" i="6"/>
  <c r="V380" i="6"/>
  <c r="E380" i="6"/>
  <c r="V376" i="6"/>
  <c r="E376" i="6"/>
  <c r="V372" i="6"/>
  <c r="E372" i="6"/>
  <c r="V368" i="6"/>
  <c r="E368" i="6"/>
  <c r="V364" i="6"/>
  <c r="E364" i="6"/>
  <c r="V360" i="6"/>
  <c r="E360" i="6"/>
  <c r="V356" i="6"/>
  <c r="E356" i="6"/>
  <c r="V352" i="6"/>
  <c r="E352" i="6"/>
  <c r="V348" i="6"/>
  <c r="E348" i="6"/>
  <c r="V344" i="6"/>
  <c r="E344" i="6"/>
  <c r="V340" i="6"/>
  <c r="E340" i="6"/>
  <c r="V336" i="6"/>
  <c r="E336" i="6"/>
  <c r="V332" i="6"/>
  <c r="E332" i="6"/>
  <c r="V328" i="6"/>
  <c r="E328" i="6"/>
  <c r="V324" i="6"/>
  <c r="E324" i="6"/>
  <c r="V320" i="6"/>
  <c r="E320" i="6"/>
  <c r="AA315" i="6"/>
  <c r="X315" i="6"/>
  <c r="W311" i="6"/>
  <c r="E311" i="6"/>
  <c r="AA306" i="6"/>
  <c r="X306" i="6"/>
  <c r="AA301" i="6"/>
  <c r="X301" i="6"/>
  <c r="W297" i="6"/>
  <c r="E297" i="6"/>
  <c r="V292" i="6"/>
  <c r="E292" i="6"/>
  <c r="AA287" i="6"/>
  <c r="X287" i="6"/>
  <c r="AA282" i="6"/>
  <c r="X282" i="6"/>
  <c r="AA277" i="6"/>
  <c r="X277" i="6"/>
  <c r="V273" i="6"/>
  <c r="E273" i="6"/>
  <c r="AA268" i="6"/>
  <c r="X268" i="6"/>
  <c r="V264" i="6"/>
  <c r="E264" i="6"/>
  <c r="AA259" i="6"/>
  <c r="X259" i="6"/>
  <c r="AA253" i="6"/>
  <c r="X253" i="6"/>
  <c r="AA249" i="6"/>
  <c r="X249" i="6"/>
  <c r="W245" i="6"/>
  <c r="E245" i="6"/>
  <c r="AA239" i="6"/>
  <c r="X239" i="6"/>
  <c r="W235" i="6"/>
  <c r="E235" i="6"/>
  <c r="AA230" i="6"/>
  <c r="X230" i="6"/>
  <c r="W222" i="6"/>
  <c r="E222" i="6"/>
  <c r="AA217" i="6"/>
  <c r="X217" i="6"/>
  <c r="AA208" i="6"/>
  <c r="X208" i="6"/>
  <c r="V204" i="6"/>
  <c r="E204" i="6"/>
  <c r="AA198" i="6"/>
  <c r="X198" i="6"/>
  <c r="AA193" i="6"/>
  <c r="X193" i="6"/>
  <c r="AA187" i="6"/>
  <c r="X187" i="6"/>
  <c r="AA182" i="6"/>
  <c r="X182" i="6"/>
  <c r="AA177" i="6"/>
  <c r="X177" i="6"/>
  <c r="V171" i="6"/>
  <c r="E171" i="6"/>
  <c r="AA158" i="6"/>
  <c r="X158" i="6"/>
  <c r="AA152" i="6"/>
  <c r="X152" i="6"/>
  <c r="AA146" i="6"/>
  <c r="X146" i="6"/>
  <c r="AA140" i="6"/>
  <c r="X140" i="6"/>
  <c r="V133" i="6"/>
  <c r="E133" i="6"/>
  <c r="AA127" i="6"/>
  <c r="X127" i="6"/>
  <c r="AA122" i="6"/>
  <c r="X122" i="6"/>
  <c r="AA109" i="6"/>
  <c r="X109" i="6"/>
  <c r="AA99" i="6"/>
  <c r="X99" i="6"/>
  <c r="AA87" i="6"/>
  <c r="X87" i="6"/>
  <c r="AA83" i="6"/>
  <c r="X83" i="6"/>
  <c r="AA70" i="6"/>
  <c r="X70" i="6"/>
  <c r="V60" i="6"/>
  <c r="E60" i="6"/>
  <c r="AA54" i="6"/>
  <c r="X54" i="6"/>
  <c r="AA49" i="6"/>
  <c r="X49" i="6"/>
  <c r="AA44" i="6"/>
  <c r="X44" i="6"/>
  <c r="V40" i="6"/>
  <c r="E40" i="6"/>
  <c r="AA35" i="6"/>
  <c r="X35" i="6"/>
  <c r="AA30" i="6"/>
  <c r="X30" i="6"/>
  <c r="V25" i="6"/>
  <c r="E25" i="6"/>
  <c r="AA359" i="6"/>
  <c r="X359" i="6"/>
  <c r="AA296" i="6"/>
  <c r="X296" i="6"/>
  <c r="AA263" i="6"/>
  <c r="X263" i="6"/>
  <c r="AA258" i="6"/>
  <c r="X258" i="6"/>
  <c r="V253" i="6"/>
  <c r="E253" i="6"/>
  <c r="V249" i="6"/>
  <c r="E249" i="6"/>
  <c r="AA244" i="6"/>
  <c r="X244" i="6"/>
  <c r="AA238" i="6"/>
  <c r="X238" i="6"/>
  <c r="W230" i="6"/>
  <c r="E230" i="6"/>
  <c r="AA212" i="6"/>
  <c r="X212" i="6"/>
  <c r="V208" i="6"/>
  <c r="E208" i="6"/>
  <c r="AA203" i="6"/>
  <c r="X203" i="6"/>
  <c r="V198" i="6"/>
  <c r="E198" i="6"/>
  <c r="AA186" i="6"/>
  <c r="X186" i="6"/>
  <c r="AA181" i="6"/>
  <c r="X181" i="6"/>
  <c r="AA176" i="6"/>
  <c r="X176" i="6"/>
  <c r="AA170" i="6"/>
  <c r="X170" i="6"/>
  <c r="V164" i="6"/>
  <c r="E164" i="6"/>
  <c r="AA157" i="6"/>
  <c r="X157" i="6"/>
  <c r="AA151" i="6"/>
  <c r="X151" i="6"/>
  <c r="V146" i="6"/>
  <c r="E146" i="6"/>
  <c r="AA139" i="6"/>
  <c r="X139" i="6"/>
  <c r="AA132" i="6"/>
  <c r="X132" i="6"/>
  <c r="V127" i="6"/>
  <c r="E127" i="6"/>
  <c r="AA121" i="6"/>
  <c r="X121" i="6"/>
  <c r="AA115" i="6"/>
  <c r="X115" i="6"/>
  <c r="AA108" i="6"/>
  <c r="X108" i="6"/>
  <c r="AA103" i="6"/>
  <c r="X103" i="6"/>
  <c r="AA98" i="6"/>
  <c r="X98" i="6"/>
  <c r="AA93" i="6"/>
  <c r="X93" i="6"/>
  <c r="V87" i="6"/>
  <c r="E87" i="6"/>
  <c r="V75" i="6"/>
  <c r="E75" i="6"/>
  <c r="AA69" i="6"/>
  <c r="X69" i="6"/>
  <c r="AA64" i="6"/>
  <c r="X64" i="6"/>
  <c r="AA59" i="6"/>
  <c r="X59" i="6"/>
  <c r="V54" i="6"/>
  <c r="E54" i="6"/>
  <c r="V49" i="6"/>
  <c r="E49" i="6"/>
  <c r="V44" i="6"/>
  <c r="E44" i="6"/>
  <c r="AA39" i="6"/>
  <c r="X39" i="6"/>
  <c r="V35" i="6"/>
  <c r="E35" i="6"/>
  <c r="AA29" i="6"/>
  <c r="X29" i="6"/>
  <c r="AA24" i="6"/>
  <c r="X24" i="6"/>
  <c r="AA355" i="6"/>
  <c r="X355" i="6"/>
  <c r="AA291" i="6"/>
  <c r="X291" i="6"/>
  <c r="V355" i="6"/>
  <c r="E355" i="6"/>
  <c r="AA252" i="6"/>
  <c r="X252" i="6"/>
  <c r="AA216" i="6"/>
  <c r="X216" i="6"/>
  <c r="AA211" i="6"/>
  <c r="X211" i="6"/>
  <c r="AA207" i="6"/>
  <c r="X207" i="6"/>
  <c r="AA202" i="6"/>
  <c r="X202" i="6"/>
  <c r="AA197" i="6"/>
  <c r="X197" i="6"/>
  <c r="AA192" i="6"/>
  <c r="X192" i="6"/>
  <c r="W186" i="6"/>
  <c r="E186" i="6"/>
  <c r="AA175" i="6"/>
  <c r="X175" i="6"/>
  <c r="AA169" i="6"/>
  <c r="X169" i="6"/>
  <c r="AA163" i="6"/>
  <c r="X163" i="6"/>
  <c r="V157" i="6"/>
  <c r="E157" i="6"/>
  <c r="V151" i="6"/>
  <c r="E151" i="6"/>
  <c r="AA145" i="6"/>
  <c r="X145" i="6"/>
  <c r="AA138" i="6"/>
  <c r="X138" i="6"/>
  <c r="AA131" i="6"/>
  <c r="X131" i="6"/>
  <c r="AA126" i="6"/>
  <c r="X126" i="6"/>
  <c r="AA120" i="6"/>
  <c r="X120" i="6"/>
  <c r="AA114" i="6"/>
  <c r="X114" i="6"/>
  <c r="V108" i="6"/>
  <c r="E108" i="6"/>
  <c r="AA102" i="6"/>
  <c r="X102" i="6"/>
  <c r="V98" i="6"/>
  <c r="E98" i="6"/>
  <c r="AA92" i="6"/>
  <c r="X92" i="6"/>
  <c r="AA74" i="6"/>
  <c r="X74" i="6"/>
  <c r="AA68" i="6"/>
  <c r="X68" i="6"/>
  <c r="AA63" i="6"/>
  <c r="X63" i="6"/>
  <c r="V59" i="6"/>
  <c r="E59" i="6"/>
  <c r="AA53" i="6"/>
  <c r="X53" i="6"/>
  <c r="AA48" i="6"/>
  <c r="X48" i="6"/>
  <c r="AA43" i="6"/>
  <c r="X43" i="6"/>
  <c r="V39" i="6"/>
  <c r="E39" i="6"/>
  <c r="AA34" i="6"/>
  <c r="X34" i="6"/>
  <c r="AA28" i="6"/>
  <c r="X28" i="6"/>
  <c r="V24" i="6"/>
  <c r="E24" i="6"/>
  <c r="AA351" i="6"/>
  <c r="X351" i="6"/>
  <c r="AA286" i="6"/>
  <c r="X286" i="6"/>
  <c r="AA290" i="6"/>
  <c r="X290" i="6"/>
  <c r="AA362" i="6"/>
  <c r="X362" i="6"/>
  <c r="AA318" i="6"/>
  <c r="X318" i="6"/>
  <c r="AA237" i="6"/>
  <c r="X237" i="6"/>
  <c r="AA233" i="6"/>
  <c r="X233" i="6"/>
  <c r="AA220" i="6"/>
  <c r="X220" i="6"/>
  <c r="V216" i="6"/>
  <c r="E216" i="6"/>
  <c r="V211" i="6"/>
  <c r="E211" i="6"/>
  <c r="AA206" i="6"/>
  <c r="X206" i="6"/>
  <c r="W202" i="6"/>
  <c r="E202" i="6"/>
  <c r="AA191" i="6"/>
  <c r="X191" i="6"/>
  <c r="AA185" i="6"/>
  <c r="X185" i="6"/>
  <c r="AA180" i="6"/>
  <c r="X180" i="6"/>
  <c r="AA174" i="6"/>
  <c r="X174" i="6"/>
  <c r="AA168" i="6"/>
  <c r="X168" i="6"/>
  <c r="AA162" i="6"/>
  <c r="X162" i="6"/>
  <c r="AA150" i="6"/>
  <c r="X150" i="6"/>
  <c r="AA144" i="6"/>
  <c r="X144" i="6"/>
  <c r="AA137" i="6"/>
  <c r="X137" i="6"/>
  <c r="V131" i="6"/>
  <c r="E131" i="6"/>
  <c r="V126" i="6"/>
  <c r="E126" i="6"/>
  <c r="V120" i="6"/>
  <c r="E120" i="6"/>
  <c r="V114" i="6"/>
  <c r="E114" i="6"/>
  <c r="AA107" i="6"/>
  <c r="X107" i="6"/>
  <c r="AA97" i="6"/>
  <c r="X97" i="6"/>
  <c r="AA91" i="6"/>
  <c r="X91" i="6"/>
  <c r="AA73" i="6"/>
  <c r="X73" i="6"/>
  <c r="V68" i="6"/>
  <c r="E68" i="6"/>
  <c r="AA58" i="6"/>
  <c r="X58" i="6"/>
  <c r="V53" i="6"/>
  <c r="E53" i="6"/>
  <c r="AA38" i="6"/>
  <c r="X38" i="6"/>
  <c r="V34" i="6"/>
  <c r="E34" i="6"/>
  <c r="AA23" i="6"/>
  <c r="X23" i="6"/>
  <c r="AA367" i="6"/>
  <c r="X367" i="6"/>
  <c r="AA319" i="6"/>
  <c r="X319" i="6"/>
  <c r="V306" i="6"/>
  <c r="E306" i="6"/>
  <c r="AA305" i="6"/>
  <c r="X305" i="6"/>
  <c r="AA386" i="6"/>
  <c r="X386" i="6"/>
  <c r="V334" i="6"/>
  <c r="E334" i="6"/>
  <c r="AA190" i="6"/>
  <c r="X190" i="6"/>
  <c r="AA155" i="6"/>
  <c r="X155" i="6"/>
  <c r="AA130" i="6"/>
  <c r="X130" i="6"/>
  <c r="AA125" i="6"/>
  <c r="X125" i="6"/>
  <c r="AA119" i="6"/>
  <c r="X119" i="6"/>
  <c r="AA113" i="6"/>
  <c r="X113" i="6"/>
  <c r="AA106" i="6"/>
  <c r="X106" i="6"/>
  <c r="AA101" i="6"/>
  <c r="X101" i="6"/>
  <c r="AA96" i="6"/>
  <c r="X96" i="6"/>
  <c r="AA90" i="6"/>
  <c r="X90" i="6"/>
  <c r="AA85" i="6"/>
  <c r="X85" i="6"/>
  <c r="AA81" i="6"/>
  <c r="X81" i="6"/>
  <c r="AA72" i="6"/>
  <c r="X72" i="6"/>
  <c r="AA67" i="6"/>
  <c r="X67" i="6"/>
  <c r="AA62" i="6"/>
  <c r="X62" i="6"/>
  <c r="AA57" i="6"/>
  <c r="X57" i="6"/>
  <c r="AA47" i="6"/>
  <c r="X47" i="6"/>
  <c r="AA42" i="6"/>
  <c r="X42" i="6"/>
  <c r="V38" i="6"/>
  <c r="E38" i="6"/>
  <c r="AA33" i="6"/>
  <c r="X33" i="6"/>
  <c r="AA27" i="6"/>
  <c r="X27" i="6"/>
  <c r="AA375" i="6"/>
  <c r="X375" i="6"/>
  <c r="AA343" i="6"/>
  <c r="X343" i="6"/>
  <c r="AA323" i="6"/>
  <c r="X323" i="6"/>
  <c r="AA272" i="6"/>
  <c r="X272" i="6"/>
  <c r="V379" i="6"/>
  <c r="E379" i="6"/>
  <c r="V367" i="6"/>
  <c r="E367" i="6"/>
  <c r="V351" i="6"/>
  <c r="E351" i="6"/>
  <c r="V343" i="6"/>
  <c r="E343" i="6"/>
  <c r="V331" i="6"/>
  <c r="E331" i="6"/>
  <c r="V327" i="6"/>
  <c r="E327" i="6"/>
  <c r="V323" i="6"/>
  <c r="E323" i="6"/>
  <c r="V319" i="6"/>
  <c r="E319" i="6"/>
  <c r="V310" i="6"/>
  <c r="E310" i="6"/>
  <c r="AA262" i="6"/>
  <c r="X262" i="6"/>
  <c r="AA225" i="6"/>
  <c r="X225" i="6"/>
  <c r="AA370" i="6"/>
  <c r="X370" i="6"/>
  <c r="AA350" i="6"/>
  <c r="X350" i="6"/>
  <c r="AA334" i="6"/>
  <c r="X334" i="6"/>
  <c r="AA309" i="6"/>
  <c r="X309" i="6"/>
  <c r="V295" i="6"/>
  <c r="E295" i="6"/>
  <c r="AA271" i="6"/>
  <c r="X271" i="6"/>
  <c r="V252" i="6"/>
  <c r="E252" i="6"/>
  <c r="AA313" i="6"/>
  <c r="X313" i="6"/>
  <c r="AA294" i="6"/>
  <c r="X294" i="6"/>
  <c r="AA270" i="6"/>
  <c r="X270" i="6"/>
  <c r="AA228" i="6"/>
  <c r="X228" i="6"/>
  <c r="AA210" i="6"/>
  <c r="X210" i="6"/>
  <c r="V206" i="6"/>
  <c r="E206" i="6"/>
  <c r="AA184" i="6"/>
  <c r="X184" i="6"/>
  <c r="V180" i="6"/>
  <c r="E180" i="6"/>
  <c r="V174" i="6"/>
  <c r="E174" i="6"/>
  <c r="AA136" i="6"/>
  <c r="X136" i="6"/>
  <c r="AA377" i="6"/>
  <c r="X377" i="6"/>
  <c r="AA361" i="6"/>
  <c r="X361" i="6"/>
  <c r="AA353" i="6"/>
  <c r="X353" i="6"/>
  <c r="AA349" i="6"/>
  <c r="X349" i="6"/>
  <c r="AA345" i="6"/>
  <c r="X345" i="6"/>
  <c r="AA341" i="6"/>
  <c r="X341" i="6"/>
  <c r="AA337" i="6"/>
  <c r="X337" i="6"/>
  <c r="AA333" i="6"/>
  <c r="X333" i="6"/>
  <c r="AA329" i="6"/>
  <c r="X329" i="6"/>
  <c r="AA325" i="6"/>
  <c r="X325" i="6"/>
  <c r="AA321" i="6"/>
  <c r="X321" i="6"/>
  <c r="AA317" i="6"/>
  <c r="X317" i="6"/>
  <c r="AA312" i="6"/>
  <c r="X312" i="6"/>
  <c r="V308" i="6"/>
  <c r="E308" i="6"/>
  <c r="V304" i="6"/>
  <c r="E304" i="6"/>
  <c r="V299" i="6"/>
  <c r="E299" i="6"/>
  <c r="AA293" i="6"/>
  <c r="X293" i="6"/>
  <c r="V289" i="6"/>
  <c r="E289" i="6"/>
  <c r="AA284" i="6"/>
  <c r="X284" i="6"/>
  <c r="V279" i="6"/>
  <c r="E279" i="6"/>
  <c r="AA274" i="6"/>
  <c r="X274" i="6"/>
  <c r="V270" i="6"/>
  <c r="E270" i="6"/>
  <c r="AA265" i="6"/>
  <c r="X265" i="6"/>
  <c r="V261" i="6"/>
  <c r="E261" i="6"/>
  <c r="AA256" i="6"/>
  <c r="X256" i="6"/>
  <c r="V251" i="6"/>
  <c r="E251" i="6"/>
  <c r="AA246" i="6"/>
  <c r="X246" i="6"/>
  <c r="AA241" i="6"/>
  <c r="X241" i="6"/>
  <c r="AA236" i="6"/>
  <c r="X236" i="6"/>
  <c r="AA232" i="6"/>
  <c r="X232" i="6"/>
  <c r="V228" i="6"/>
  <c r="E228" i="6"/>
  <c r="V224" i="6"/>
  <c r="E224" i="6"/>
  <c r="W219" i="6"/>
  <c r="E219" i="6"/>
  <c r="AA214" i="6"/>
  <c r="X214" i="6"/>
  <c r="V210" i="6"/>
  <c r="E210" i="6"/>
  <c r="AA195" i="6"/>
  <c r="X195" i="6"/>
  <c r="AA189" i="6"/>
  <c r="X189" i="6"/>
  <c r="V184" i="6"/>
  <c r="E184" i="6"/>
  <c r="AA179" i="6"/>
  <c r="X179" i="6"/>
  <c r="AA173" i="6"/>
  <c r="X173" i="6"/>
  <c r="AA166" i="6"/>
  <c r="X166" i="6"/>
  <c r="AA154" i="6"/>
  <c r="X154" i="6"/>
  <c r="V149" i="6"/>
  <c r="E149" i="6"/>
  <c r="AA142" i="6"/>
  <c r="X142" i="6"/>
  <c r="AA135" i="6"/>
  <c r="X135" i="6"/>
  <c r="V130" i="6"/>
  <c r="E130" i="6"/>
  <c r="AA124" i="6"/>
  <c r="X124" i="6"/>
  <c r="AA118" i="6"/>
  <c r="X118" i="6"/>
  <c r="AA112" i="6"/>
  <c r="X112" i="6"/>
  <c r="V106" i="6"/>
  <c r="E106" i="6"/>
  <c r="V101" i="6"/>
  <c r="E101" i="6"/>
  <c r="AA95" i="6"/>
  <c r="X95" i="6"/>
  <c r="V67" i="6"/>
  <c r="E67" i="6"/>
  <c r="AA61" i="6"/>
  <c r="X61" i="6"/>
  <c r="AA56" i="6"/>
  <c r="X56" i="6"/>
  <c r="AA51" i="6"/>
  <c r="X51" i="6"/>
  <c r="AA46" i="6"/>
  <c r="X46" i="6"/>
  <c r="V42" i="6"/>
  <c r="E42" i="6"/>
  <c r="AA37" i="6"/>
  <c r="X37" i="6"/>
  <c r="AA32" i="6"/>
  <c r="X32" i="6"/>
  <c r="AA26" i="6"/>
  <c r="X26" i="6"/>
  <c r="AA371" i="6"/>
  <c r="X371" i="6"/>
  <c r="AA339" i="6"/>
  <c r="X339" i="6"/>
  <c r="AA327" i="6"/>
  <c r="X327" i="6"/>
  <c r="W315" i="6"/>
  <c r="E315" i="6"/>
  <c r="AA267" i="6"/>
  <c r="X267" i="6"/>
  <c r="V383" i="6"/>
  <c r="E383" i="6"/>
  <c r="V371" i="6"/>
  <c r="E371" i="6"/>
  <c r="V359" i="6"/>
  <c r="E359" i="6"/>
  <c r="V335" i="6"/>
  <c r="E335" i="6"/>
  <c r="AA295" i="6"/>
  <c r="X295" i="6"/>
  <c r="AA243" i="6"/>
  <c r="X243" i="6"/>
  <c r="AA382" i="6"/>
  <c r="X382" i="6"/>
  <c r="AA366" i="6"/>
  <c r="X366" i="6"/>
  <c r="AA346" i="6"/>
  <c r="X346" i="6"/>
  <c r="AA330" i="6"/>
  <c r="X330" i="6"/>
  <c r="AA285" i="6"/>
  <c r="X285" i="6"/>
  <c r="AA257" i="6"/>
  <c r="X257" i="6"/>
  <c r="V382" i="6"/>
  <c r="E382" i="6"/>
  <c r="V374" i="6"/>
  <c r="E374" i="6"/>
  <c r="V362" i="6"/>
  <c r="E362" i="6"/>
  <c r="V354" i="6"/>
  <c r="E354" i="6"/>
  <c r="V346" i="6"/>
  <c r="E346" i="6"/>
  <c r="V342" i="6"/>
  <c r="E342" i="6"/>
  <c r="V330" i="6"/>
  <c r="E330" i="6"/>
  <c r="V322" i="6"/>
  <c r="E322" i="6"/>
  <c r="V318" i="6"/>
  <c r="E318" i="6"/>
  <c r="AA299" i="6"/>
  <c r="X299" i="6"/>
  <c r="AA275" i="6"/>
  <c r="X275" i="6"/>
  <c r="AA247" i="6"/>
  <c r="X247" i="6"/>
  <c r="AA215" i="6"/>
  <c r="X215" i="6"/>
  <c r="AA373" i="6"/>
  <c r="X373" i="6"/>
  <c r="AA357" i="6"/>
  <c r="X357" i="6"/>
  <c r="V385" i="6"/>
  <c r="E385" i="6"/>
  <c r="V381" i="6"/>
  <c r="E381" i="6"/>
  <c r="V377" i="6"/>
  <c r="E377" i="6"/>
  <c r="V373" i="6"/>
  <c r="E373" i="6"/>
  <c r="V369" i="6"/>
  <c r="E369" i="6"/>
  <c r="V365" i="6"/>
  <c r="E365" i="6"/>
  <c r="V361" i="6"/>
  <c r="E361" i="6"/>
  <c r="V357" i="6"/>
  <c r="E357" i="6"/>
  <c r="V353" i="6"/>
  <c r="E353" i="6"/>
  <c r="V349" i="6"/>
  <c r="E349" i="6"/>
  <c r="V345" i="6"/>
  <c r="E345" i="6"/>
  <c r="V341" i="6"/>
  <c r="E341" i="6"/>
  <c r="V337" i="6"/>
  <c r="E337" i="6"/>
  <c r="V333" i="6"/>
  <c r="E333" i="6"/>
  <c r="V329" i="6"/>
  <c r="E329" i="6"/>
  <c r="V325" i="6"/>
  <c r="E325" i="6"/>
  <c r="V321" i="6"/>
  <c r="E321" i="6"/>
  <c r="AA316" i="6"/>
  <c r="X316" i="6"/>
  <c r="V312" i="6"/>
  <c r="E312" i="6"/>
  <c r="AA307" i="6"/>
  <c r="X307" i="6"/>
  <c r="AA303" i="6"/>
  <c r="X303" i="6"/>
  <c r="AA298" i="6"/>
  <c r="X298" i="6"/>
  <c r="V293" i="6"/>
  <c r="E293" i="6"/>
  <c r="AA288" i="6"/>
  <c r="X288" i="6"/>
  <c r="AA283" i="6"/>
  <c r="X283" i="6"/>
  <c r="AA278" i="6"/>
  <c r="X278" i="6"/>
  <c r="V274" i="6"/>
  <c r="E274" i="6"/>
  <c r="AA269" i="6"/>
  <c r="X269" i="6"/>
  <c r="V265" i="6"/>
  <c r="E265" i="6"/>
  <c r="AA260" i="6"/>
  <c r="X260" i="6"/>
  <c r="AA255" i="6"/>
  <c r="X255" i="6"/>
  <c r="AA250" i="6"/>
  <c r="X250" i="6"/>
  <c r="V246" i="6"/>
  <c r="E246" i="6"/>
  <c r="V236" i="6"/>
  <c r="E236" i="6"/>
  <c r="V232" i="6"/>
  <c r="E232" i="6"/>
  <c r="AA227" i="6"/>
  <c r="X227" i="6"/>
  <c r="AA223" i="6"/>
  <c r="X223" i="6"/>
  <c r="W214" i="6"/>
  <c r="E214" i="6"/>
  <c r="AA209" i="6"/>
  <c r="X209" i="6"/>
  <c r="AA200" i="6"/>
  <c r="X200" i="6"/>
  <c r="AA194" i="6"/>
  <c r="X194" i="6"/>
  <c r="AA183" i="6"/>
  <c r="X183" i="6"/>
  <c r="AA178" i="6"/>
  <c r="X178" i="6"/>
  <c r="AA172" i="6"/>
  <c r="X172" i="6"/>
  <c r="AA165" i="6"/>
  <c r="X165" i="6"/>
  <c r="V160" i="6"/>
  <c r="E160" i="6"/>
  <c r="AA153" i="6"/>
  <c r="X153" i="6"/>
  <c r="AA148" i="6"/>
  <c r="X148" i="6"/>
  <c r="V142" i="6"/>
  <c r="E142" i="6"/>
  <c r="AA134" i="6"/>
  <c r="X134" i="6"/>
  <c r="AA129" i="6"/>
  <c r="X129" i="6"/>
  <c r="AA123" i="6"/>
  <c r="X123" i="6"/>
  <c r="AA117" i="6"/>
  <c r="X117" i="6"/>
  <c r="AA111" i="6"/>
  <c r="X111" i="6"/>
  <c r="AA105" i="6"/>
  <c r="X105" i="6"/>
  <c r="AA100" i="6"/>
  <c r="X100" i="6"/>
  <c r="AA89" i="6"/>
  <c r="X89" i="6"/>
  <c r="AA80" i="6"/>
  <c r="X80" i="6"/>
  <c r="AA71" i="6"/>
  <c r="X71" i="6"/>
  <c r="AA66" i="6"/>
  <c r="X66" i="6"/>
  <c r="V61" i="6"/>
  <c r="E61" i="6"/>
  <c r="AA55" i="6"/>
  <c r="X55" i="6"/>
  <c r="AA50" i="6"/>
  <c r="X50" i="6"/>
  <c r="AA45" i="6"/>
  <c r="X45" i="6"/>
  <c r="AA41" i="6"/>
  <c r="X41" i="6"/>
  <c r="AA36" i="6"/>
  <c r="X36" i="6"/>
  <c r="AA383" i="6"/>
  <c r="X383" i="6"/>
  <c r="AA363" i="6"/>
  <c r="X363" i="6"/>
  <c r="AA335" i="6"/>
  <c r="X335" i="6"/>
  <c r="AA310" i="6"/>
  <c r="X310" i="6"/>
  <c r="V301" i="6"/>
  <c r="E301" i="6"/>
  <c r="V375" i="6"/>
  <c r="E375" i="6"/>
  <c r="V363" i="6"/>
  <c r="E363" i="6"/>
  <c r="V347" i="6"/>
  <c r="E347" i="6"/>
  <c r="V339" i="6"/>
  <c r="E339" i="6"/>
  <c r="AA300" i="6"/>
  <c r="X300" i="6"/>
  <c r="W281" i="6"/>
  <c r="E281" i="6"/>
  <c r="AA248" i="6"/>
  <c r="X248" i="6"/>
  <c r="V238" i="6"/>
  <c r="E238" i="6"/>
  <c r="V234" i="6"/>
  <c r="E234" i="6"/>
  <c r="W221" i="6"/>
  <c r="E221" i="6"/>
  <c r="AA378" i="6"/>
  <c r="X378" i="6"/>
  <c r="AA358" i="6"/>
  <c r="X358" i="6"/>
  <c r="AA342" i="6"/>
  <c r="X342" i="6"/>
  <c r="AA326" i="6"/>
  <c r="X326" i="6"/>
  <c r="V314" i="6"/>
  <c r="E314" i="6"/>
  <c r="V300" i="6"/>
  <c r="E300" i="6"/>
  <c r="V290" i="6"/>
  <c r="E290" i="6"/>
  <c r="AA266" i="6"/>
  <c r="X266" i="6"/>
  <c r="V248" i="6"/>
  <c r="E248" i="6"/>
  <c r="V370" i="6"/>
  <c r="E370" i="6"/>
  <c r="AA308" i="6"/>
  <c r="X308" i="6"/>
  <c r="V285" i="6"/>
  <c r="E285" i="6"/>
  <c r="AA224" i="6"/>
  <c r="X224" i="6"/>
  <c r="AA167" i="6"/>
  <c r="X167" i="6"/>
  <c r="AA143" i="6"/>
  <c r="X143" i="6"/>
  <c r="AA381" i="6"/>
  <c r="X381" i="6"/>
  <c r="AA365" i="6"/>
  <c r="X365" i="6"/>
  <c r="AA380" i="6"/>
  <c r="X380" i="6"/>
  <c r="AA372" i="6"/>
  <c r="X372" i="6"/>
  <c r="AA368" i="6"/>
  <c r="X368" i="6"/>
  <c r="AA364" i="6"/>
  <c r="X364" i="6"/>
  <c r="AA360" i="6"/>
  <c r="X360" i="6"/>
  <c r="AA356" i="6"/>
  <c r="X356" i="6"/>
  <c r="AA352" i="6"/>
  <c r="X352" i="6"/>
  <c r="AA348" i="6"/>
  <c r="X348" i="6"/>
  <c r="AA344" i="6"/>
  <c r="X344" i="6"/>
  <c r="AA340" i="6"/>
  <c r="X340" i="6"/>
  <c r="AA336" i="6"/>
  <c r="X336" i="6"/>
  <c r="AA332" i="6"/>
  <c r="X332" i="6"/>
  <c r="AA328" i="6"/>
  <c r="X328" i="6"/>
  <c r="AA324" i="6"/>
  <c r="X324" i="6"/>
  <c r="AA320" i="6"/>
  <c r="X320" i="6"/>
  <c r="V316" i="6"/>
  <c r="E316" i="6"/>
  <c r="AA311" i="6"/>
  <c r="X311" i="6"/>
  <c r="W307" i="6"/>
  <c r="E307" i="6"/>
  <c r="AA302" i="6"/>
  <c r="X302" i="6"/>
  <c r="AA297" i="6"/>
  <c r="X297" i="6"/>
  <c r="AA292" i="6"/>
  <c r="X292" i="6"/>
  <c r="V288" i="6"/>
  <c r="E288" i="6"/>
  <c r="V283" i="6"/>
  <c r="E283" i="6"/>
  <c r="V278" i="6"/>
  <c r="E278" i="6"/>
  <c r="AA273" i="6"/>
  <c r="X273" i="6"/>
  <c r="V269" i="6"/>
  <c r="E269" i="6"/>
  <c r="AA264" i="6"/>
  <c r="X264" i="6"/>
  <c r="V260" i="6"/>
  <c r="E260" i="6"/>
  <c r="AA254" i="6"/>
  <c r="X254" i="6"/>
  <c r="V250" i="6"/>
  <c r="E250" i="6"/>
  <c r="AA245" i="6"/>
  <c r="X245" i="6"/>
  <c r="AA240" i="6"/>
  <c r="X240" i="6"/>
  <c r="AA235" i="6"/>
  <c r="X235" i="6"/>
  <c r="AA231" i="6"/>
  <c r="X231" i="6"/>
  <c r="W227" i="6"/>
  <c r="E227" i="6"/>
  <c r="AA222" i="6"/>
  <c r="X222" i="6"/>
  <c r="V218" i="6"/>
  <c r="E218" i="6"/>
  <c r="W209" i="6"/>
  <c r="E209" i="6"/>
  <c r="AA204" i="6"/>
  <c r="X204" i="6"/>
  <c r="AA199" i="6"/>
  <c r="X199" i="6"/>
  <c r="V194" i="6"/>
  <c r="E194" i="6"/>
  <c r="AA188" i="6"/>
  <c r="X188" i="6"/>
  <c r="V183" i="6"/>
  <c r="E183" i="6"/>
  <c r="W178" i="6"/>
  <c r="E178" i="6"/>
  <c r="AA171" i="6"/>
  <c r="X171" i="6"/>
  <c r="V165" i="6"/>
  <c r="E165" i="6"/>
  <c r="AA159" i="6"/>
  <c r="X159" i="6"/>
  <c r="V153" i="6"/>
  <c r="E153" i="6"/>
  <c r="AA147" i="6"/>
  <c r="X147" i="6"/>
  <c r="AA141" i="6"/>
  <c r="X141" i="6"/>
  <c r="AA133" i="6"/>
  <c r="X133" i="6"/>
  <c r="AA128" i="6"/>
  <c r="X128" i="6"/>
  <c r="V123" i="6"/>
  <c r="E123" i="6"/>
  <c r="V117" i="6"/>
  <c r="E117" i="6"/>
  <c r="AA104" i="6"/>
  <c r="X104" i="6"/>
  <c r="V100" i="6"/>
  <c r="E100" i="6"/>
  <c r="AA94" i="6"/>
  <c r="X94" i="6"/>
  <c r="AA88" i="6"/>
  <c r="X88" i="6"/>
  <c r="V71" i="6"/>
  <c r="E71" i="6"/>
  <c r="AA65" i="6"/>
  <c r="X65" i="6"/>
  <c r="AA60" i="6"/>
  <c r="X60" i="6"/>
  <c r="V55" i="6"/>
  <c r="E55" i="6"/>
  <c r="V50" i="6"/>
  <c r="E50" i="6"/>
  <c r="V45" i="6"/>
  <c r="E45" i="6"/>
  <c r="AA40" i="6"/>
  <c r="X40" i="6"/>
  <c r="V36" i="6"/>
  <c r="E36" i="6"/>
  <c r="V31" i="6"/>
  <c r="E31" i="6"/>
  <c r="AA25" i="6"/>
  <c r="X25" i="6"/>
  <c r="AA22" i="6"/>
  <c r="X22" i="6"/>
  <c r="D20" i="6"/>
  <c r="V245" i="6"/>
  <c r="W289" i="6"/>
  <c r="W218" i="6"/>
  <c r="W146" i="6"/>
  <c r="W312" i="6"/>
  <c r="V221" i="6"/>
  <c r="W165" i="6"/>
  <c r="W157" i="6"/>
  <c r="W261" i="6"/>
  <c r="W98" i="6"/>
  <c r="G21" i="6"/>
  <c r="U21" i="6" s="1"/>
  <c r="I21" i="6"/>
  <c r="G20" i="6"/>
  <c r="U20" i="6" s="1"/>
  <c r="G19" i="6"/>
  <c r="U19" i="6" s="1"/>
  <c r="V104" i="6"/>
  <c r="W104" i="6"/>
  <c r="W79" i="6"/>
  <c r="V79" i="6"/>
  <c r="W82" i="6"/>
  <c r="V82" i="6"/>
  <c r="W286" i="6"/>
  <c r="V286" i="6"/>
  <c r="W205" i="6"/>
  <c r="V205" i="6"/>
  <c r="W80" i="6"/>
  <c r="V80" i="6"/>
  <c r="W301" i="6"/>
  <c r="V202" i="6"/>
  <c r="W160" i="6"/>
  <c r="W117" i="6"/>
  <c r="W106" i="6"/>
  <c r="W316" i="6"/>
  <c r="W305" i="6"/>
  <c r="W210" i="6"/>
  <c r="W151" i="6"/>
  <c r="W131" i="6"/>
  <c r="W164" i="6"/>
  <c r="W153" i="6"/>
  <c r="W142" i="6"/>
  <c r="W133" i="6"/>
  <c r="W120" i="6"/>
  <c r="W68" i="6"/>
  <c r="W270" i="6"/>
  <c r="W54" i="6"/>
  <c r="V226" i="6"/>
  <c r="W226" i="6"/>
  <c r="W229" i="6"/>
  <c r="V229" i="6"/>
  <c r="V181" i="6"/>
  <c r="W181" i="6"/>
  <c r="V277" i="6"/>
  <c r="W277" i="6"/>
  <c r="T302" i="6"/>
  <c r="W258" i="6"/>
  <c r="V258" i="6"/>
  <c r="W246" i="6"/>
  <c r="W237" i="6"/>
  <c r="V237" i="6"/>
  <c r="V235" i="6"/>
  <c r="T147" i="6"/>
  <c r="V102" i="6"/>
  <c r="W102" i="6"/>
  <c r="W198" i="6"/>
  <c r="T156" i="6"/>
  <c r="T135" i="6"/>
  <c r="W84" i="6"/>
  <c r="V84" i="6"/>
  <c r="W76" i="6"/>
  <c r="V76" i="6"/>
  <c r="T137" i="6"/>
  <c r="T116" i="6"/>
  <c r="W241" i="6"/>
  <c r="V241" i="6"/>
  <c r="W213" i="6"/>
  <c r="V213" i="6"/>
  <c r="W171" i="6"/>
  <c r="T168" i="6"/>
  <c r="W293" i="6"/>
  <c r="W279" i="6"/>
  <c r="W253" i="6"/>
  <c r="T190" i="6"/>
  <c r="T161" i="6"/>
  <c r="W130" i="6"/>
  <c r="W86" i="6"/>
  <c r="V86" i="6"/>
  <c r="V26" i="6"/>
  <c r="W26" i="6"/>
  <c r="W295" i="6"/>
  <c r="W234" i="6"/>
  <c r="W308" i="6"/>
  <c r="T242" i="6"/>
  <c r="V227" i="6"/>
  <c r="W206" i="6"/>
  <c r="T170" i="6"/>
  <c r="T110" i="6"/>
  <c r="W108" i="6"/>
  <c r="T96" i="6"/>
  <c r="T91" i="6"/>
  <c r="T47" i="6"/>
  <c r="W39" i="6"/>
  <c r="W24" i="6"/>
  <c r="W123" i="6"/>
  <c r="W35" i="6"/>
  <c r="W31" i="6"/>
  <c r="W273" i="6"/>
  <c r="W249" i="6"/>
  <c r="W149" i="6"/>
  <c r="W53" i="6"/>
  <c r="W49" i="6"/>
  <c r="W36" i="6"/>
  <c r="W126" i="6"/>
  <c r="T309" i="6"/>
  <c r="T313" i="6"/>
  <c r="T317" i="6"/>
  <c r="V266" i="6"/>
  <c r="W266" i="6"/>
  <c r="AA289" i="6"/>
  <c r="V315" i="6"/>
  <c r="V311" i="6"/>
  <c r="V307" i="6"/>
  <c r="W300" i="6"/>
  <c r="V297" i="6"/>
  <c r="T294" i="6"/>
  <c r="V281" i="6"/>
  <c r="T263" i="6"/>
  <c r="T256" i="6"/>
  <c r="V230" i="6"/>
  <c r="V219" i="6"/>
  <c r="W251" i="6"/>
  <c r="W217" i="6"/>
  <c r="V217" i="6"/>
  <c r="T215" i="6"/>
  <c r="W225" i="6"/>
  <c r="V225" i="6"/>
  <c r="T223" i="6"/>
  <c r="T254" i="6"/>
  <c r="W252" i="6"/>
  <c r="W248" i="6"/>
  <c r="W233" i="6"/>
  <c r="V233" i="6"/>
  <c r="T231" i="6"/>
  <c r="W228" i="6"/>
  <c r="V257" i="6"/>
  <c r="W257" i="6"/>
  <c r="T247" i="6"/>
  <c r="E247" i="6" s="1"/>
  <c r="W236" i="6"/>
  <c r="AA205" i="6"/>
  <c r="W384" i="6"/>
  <c r="W383" i="6"/>
  <c r="W380" i="6"/>
  <c r="W377" i="6"/>
  <c r="W374" i="6"/>
  <c r="W371" i="6"/>
  <c r="W368" i="6"/>
  <c r="W363" i="6"/>
  <c r="W362" i="6"/>
  <c r="W358" i="6"/>
  <c r="W354" i="6"/>
  <c r="W353" i="6"/>
  <c r="W352" i="6"/>
  <c r="W347" i="6"/>
  <c r="W346" i="6"/>
  <c r="W341" i="6"/>
  <c r="W340" i="6"/>
  <c r="W335" i="6"/>
  <c r="W334" i="6"/>
  <c r="W333" i="6"/>
  <c r="W332" i="6"/>
  <c r="W331" i="6"/>
  <c r="W330" i="6"/>
  <c r="W329" i="6"/>
  <c r="W328" i="6"/>
  <c r="W325" i="6"/>
  <c r="W276" i="6"/>
  <c r="W314" i="6"/>
  <c r="W310" i="6"/>
  <c r="W306" i="6"/>
  <c r="T291" i="6"/>
  <c r="E291" i="6" s="1"/>
  <c r="W285" i="6"/>
  <c r="T284" i="6"/>
  <c r="W278" i="6"/>
  <c r="T275" i="6"/>
  <c r="E275" i="6" s="1"/>
  <c r="W269" i="6"/>
  <c r="T268" i="6"/>
  <c r="W265" i="6"/>
  <c r="W262" i="6"/>
  <c r="AA218" i="6"/>
  <c r="AA213" i="6"/>
  <c r="AA201" i="6"/>
  <c r="W385" i="6"/>
  <c r="W382" i="6"/>
  <c r="W381" i="6"/>
  <c r="W367" i="6"/>
  <c r="W366" i="6"/>
  <c r="W365" i="6"/>
  <c r="W360" i="6"/>
  <c r="W359" i="6"/>
  <c r="W357" i="6"/>
  <c r="W356" i="6"/>
  <c r="W351" i="6"/>
  <c r="W350" i="6"/>
  <c r="W349" i="6"/>
  <c r="W342" i="6"/>
  <c r="W339" i="6"/>
  <c r="W336" i="6"/>
  <c r="W327" i="6"/>
  <c r="W323" i="6"/>
  <c r="W320" i="6"/>
  <c r="W318" i="6"/>
  <c r="W292" i="6"/>
  <c r="W304" i="6"/>
  <c r="T298" i="6"/>
  <c r="E298" i="6" s="1"/>
  <c r="W288" i="6"/>
  <c r="T282" i="6"/>
  <c r="E282" i="6" s="1"/>
  <c r="W272" i="6"/>
  <c r="AA261" i="6"/>
  <c r="T244" i="6"/>
  <c r="W243" i="6"/>
  <c r="AA242" i="6"/>
  <c r="T239" i="6"/>
  <c r="W238" i="6"/>
  <c r="AA226" i="6"/>
  <c r="AA221" i="6"/>
  <c r="V214" i="6"/>
  <c r="T212" i="6"/>
  <c r="W211" i="6"/>
  <c r="W386" i="6"/>
  <c r="W379" i="6"/>
  <c r="W378" i="6"/>
  <c r="W376" i="6"/>
  <c r="W375" i="6"/>
  <c r="W373" i="6"/>
  <c r="W372" i="6"/>
  <c r="W370" i="6"/>
  <c r="W369" i="6"/>
  <c r="W364" i="6"/>
  <c r="W361" i="6"/>
  <c r="W355" i="6"/>
  <c r="W348" i="6"/>
  <c r="W345" i="6"/>
  <c r="W344" i="6"/>
  <c r="W343" i="6"/>
  <c r="W338" i="6"/>
  <c r="W337" i="6"/>
  <c r="W326" i="6"/>
  <c r="W324" i="6"/>
  <c r="W322" i="6"/>
  <c r="W321" i="6"/>
  <c r="W319" i="6"/>
  <c r="T303" i="6"/>
  <c r="W299" i="6"/>
  <c r="T296" i="6"/>
  <c r="W290" i="6"/>
  <c r="T287" i="6"/>
  <c r="W283" i="6"/>
  <c r="T280" i="6"/>
  <c r="W274" i="6"/>
  <c r="T271" i="6"/>
  <c r="W267" i="6"/>
  <c r="W264" i="6"/>
  <c r="T259" i="6"/>
  <c r="T255" i="6"/>
  <c r="W250" i="6"/>
  <c r="T240" i="6"/>
  <c r="AA234" i="6"/>
  <c r="AA229" i="6"/>
  <c r="V222" i="6"/>
  <c r="T220" i="6"/>
  <c r="W204" i="6"/>
  <c r="W232" i="6"/>
  <c r="W224" i="6"/>
  <c r="W216" i="6"/>
  <c r="W194" i="6"/>
  <c r="V186" i="6"/>
  <c r="T177" i="6"/>
  <c r="T195" i="6"/>
  <c r="T188" i="6"/>
  <c r="W184" i="6"/>
  <c r="T172" i="6"/>
  <c r="T150" i="6"/>
  <c r="T196" i="6"/>
  <c r="T203" i="6"/>
  <c r="E203" i="6" s="1"/>
  <c r="W201" i="6"/>
  <c r="V201" i="6"/>
  <c r="W193" i="6"/>
  <c r="V193" i="6"/>
  <c r="T185" i="6"/>
  <c r="T155" i="6"/>
  <c r="T182" i="6"/>
  <c r="T169" i="6"/>
  <c r="T162" i="6"/>
  <c r="T148" i="6"/>
  <c r="W208" i="6"/>
  <c r="T207" i="6"/>
  <c r="E207" i="6" s="1"/>
  <c r="T199" i="6"/>
  <c r="E199" i="6" s="1"/>
  <c r="T191" i="6"/>
  <c r="E191" i="6" s="1"/>
  <c r="V178" i="6"/>
  <c r="V209" i="6"/>
  <c r="T200" i="6"/>
  <c r="T192" i="6"/>
  <c r="W189" i="6"/>
  <c r="V189" i="6"/>
  <c r="W183" i="6"/>
  <c r="W180" i="6"/>
  <c r="T175" i="6"/>
  <c r="E175" i="6" s="1"/>
  <c r="AA164" i="6"/>
  <c r="T163" i="6"/>
  <c r="W260" i="6"/>
  <c r="W197" i="6"/>
  <c r="V197" i="6"/>
  <c r="W174" i="6"/>
  <c r="T154" i="6"/>
  <c r="T136" i="6"/>
  <c r="T132" i="6"/>
  <c r="AA156" i="6"/>
  <c r="T145" i="6"/>
  <c r="E145" i="6" s="1"/>
  <c r="T143" i="6"/>
  <c r="T138" i="6"/>
  <c r="T141" i="6"/>
  <c r="T139" i="6"/>
  <c r="T134" i="6"/>
  <c r="T129" i="6"/>
  <c r="T122" i="6"/>
  <c r="T176" i="6"/>
  <c r="E176" i="6" s="1"/>
  <c r="T159" i="6"/>
  <c r="T158" i="6"/>
  <c r="E158" i="6" s="1"/>
  <c r="T187" i="6"/>
  <c r="E187" i="6" s="1"/>
  <c r="T179" i="6"/>
  <c r="E179" i="6" s="1"/>
  <c r="T173" i="6"/>
  <c r="E173" i="6" s="1"/>
  <c r="T167" i="6"/>
  <c r="AA160" i="6"/>
  <c r="T166" i="6"/>
  <c r="E166" i="6" s="1"/>
  <c r="T152" i="6"/>
  <c r="AA84" i="6"/>
  <c r="T115" i="6"/>
  <c r="T124" i="6"/>
  <c r="T121" i="6"/>
  <c r="T64" i="6"/>
  <c r="T29" i="6"/>
  <c r="AA110" i="6"/>
  <c r="AA86" i="6"/>
  <c r="W77" i="6"/>
  <c r="V77" i="6"/>
  <c r="T62" i="6"/>
  <c r="W127" i="6"/>
  <c r="AA116" i="6"/>
  <c r="V95" i="6"/>
  <c r="W95" i="6"/>
  <c r="W81" i="6"/>
  <c r="V81" i="6"/>
  <c r="T144" i="6"/>
  <c r="E144" i="6" s="1"/>
  <c r="T128" i="6"/>
  <c r="E128" i="6" s="1"/>
  <c r="W114" i="6"/>
  <c r="T109" i="6"/>
  <c r="T99" i="6"/>
  <c r="E99" i="6" s="1"/>
  <c r="W90" i="6"/>
  <c r="V90" i="6"/>
  <c r="V48" i="6"/>
  <c r="W48" i="6"/>
  <c r="T140" i="6"/>
  <c r="E140" i="6" s="1"/>
  <c r="T125" i="6"/>
  <c r="E125" i="6" s="1"/>
  <c r="T119" i="6"/>
  <c r="T118" i="6"/>
  <c r="E118" i="6" s="1"/>
  <c r="T113" i="6"/>
  <c r="T111" i="6"/>
  <c r="T105" i="6"/>
  <c r="T46" i="6"/>
  <c r="T73" i="6"/>
  <c r="W83" i="6"/>
  <c r="V83" i="6"/>
  <c r="T112" i="6"/>
  <c r="E112" i="6" s="1"/>
  <c r="W100" i="6"/>
  <c r="W78" i="6"/>
  <c r="V78" i="6"/>
  <c r="V72" i="6"/>
  <c r="W72" i="6"/>
  <c r="V65" i="6"/>
  <c r="W65" i="6"/>
  <c r="T107" i="6"/>
  <c r="E107" i="6" s="1"/>
  <c r="T97" i="6"/>
  <c r="W94" i="6"/>
  <c r="V94" i="6"/>
  <c r="AA79" i="6"/>
  <c r="T103" i="6"/>
  <c r="E103" i="6" s="1"/>
  <c r="T92" i="6"/>
  <c r="W59" i="6"/>
  <c r="V43" i="6"/>
  <c r="W43" i="6"/>
  <c r="T93" i="6"/>
  <c r="V63" i="6"/>
  <c r="W63" i="6"/>
  <c r="T89" i="6"/>
  <c r="W85" i="6"/>
  <c r="V85" i="6"/>
  <c r="AA82" i="6"/>
  <c r="AA76" i="6"/>
  <c r="T74" i="6"/>
  <c r="T69" i="6"/>
  <c r="E69" i="6" s="1"/>
  <c r="W101" i="6"/>
  <c r="AA75" i="6"/>
  <c r="T70" i="6"/>
  <c r="AA77" i="6"/>
  <c r="W61" i="6"/>
  <c r="T57" i="6"/>
  <c r="W55" i="6"/>
  <c r="T88" i="6"/>
  <c r="T66" i="6"/>
  <c r="T56" i="6"/>
  <c r="W44" i="6"/>
  <c r="AA78" i="6"/>
  <c r="W60" i="6"/>
  <c r="AA52" i="6"/>
  <c r="W50" i="6"/>
  <c r="W40" i="6"/>
  <c r="AA31" i="6"/>
  <c r="T30" i="6"/>
  <c r="T51" i="6"/>
  <c r="W45" i="6"/>
  <c r="V28" i="6"/>
  <c r="W28" i="6"/>
  <c r="W87" i="6"/>
  <c r="W75" i="6"/>
  <c r="W71" i="6"/>
  <c r="W67" i="6"/>
  <c r="W34" i="6"/>
  <c r="T58" i="6"/>
  <c r="E58" i="6" s="1"/>
  <c r="T41" i="6"/>
  <c r="E41" i="6" s="1"/>
  <c r="T23" i="6"/>
  <c r="E23" i="6" s="1"/>
  <c r="T52" i="6"/>
  <c r="E52" i="6" s="1"/>
  <c r="W42" i="6"/>
  <c r="T37" i="6"/>
  <c r="E37" i="6" s="1"/>
  <c r="W38" i="6"/>
  <c r="T33" i="6"/>
  <c r="E33" i="6" s="1"/>
  <c r="T32" i="6"/>
  <c r="E32" i="6" s="1"/>
  <c r="T27" i="6"/>
  <c r="W25" i="6"/>
  <c r="AA21" i="6"/>
  <c r="W22" i="6"/>
  <c r="W21" i="6"/>
  <c r="T20" i="6"/>
  <c r="E20" i="6" s="1"/>
  <c r="AA20" i="6"/>
  <c r="D19" i="6"/>
  <c r="AA19" i="6"/>
  <c r="F19" i="6" s="1"/>
  <c r="T19" i="6"/>
  <c r="E19" i="6" s="1"/>
  <c r="F61" i="6" l="1"/>
  <c r="Y61" i="6"/>
  <c r="Y214" i="6"/>
  <c r="F214" i="6"/>
  <c r="Y232" i="6"/>
  <c r="F232" i="6"/>
  <c r="F325" i="6"/>
  <c r="Y325" i="6"/>
  <c r="F341" i="6"/>
  <c r="Y341" i="6"/>
  <c r="Y361" i="6"/>
  <c r="F361" i="6"/>
  <c r="Y228" i="6"/>
  <c r="F228" i="6"/>
  <c r="Y334" i="6"/>
  <c r="F334" i="6"/>
  <c r="Y262" i="6"/>
  <c r="F262" i="6"/>
  <c r="Y343" i="6"/>
  <c r="F343" i="6"/>
  <c r="F62" i="6"/>
  <c r="Y62" i="6"/>
  <c r="Y85" i="6"/>
  <c r="F85" i="6"/>
  <c r="Y106" i="6"/>
  <c r="F106" i="6"/>
  <c r="Y130" i="6"/>
  <c r="F130" i="6"/>
  <c r="Y386" i="6"/>
  <c r="F386" i="6"/>
  <c r="Y367" i="6"/>
  <c r="F367" i="6"/>
  <c r="Y91" i="6"/>
  <c r="F91" i="6"/>
  <c r="Y144" i="6"/>
  <c r="F144" i="6"/>
  <c r="F174" i="6"/>
  <c r="Y174" i="6"/>
  <c r="F220" i="6"/>
  <c r="Y220" i="6"/>
  <c r="Y362" i="6"/>
  <c r="F362" i="6"/>
  <c r="Y43" i="6"/>
  <c r="F43" i="6"/>
  <c r="F63" i="6"/>
  <c r="Y63" i="6"/>
  <c r="Y120" i="6"/>
  <c r="F120" i="6"/>
  <c r="Y145" i="6"/>
  <c r="F145" i="6"/>
  <c r="Y169" i="6"/>
  <c r="F169" i="6"/>
  <c r="F197" i="6"/>
  <c r="Y197" i="6"/>
  <c r="Y216" i="6"/>
  <c r="F216" i="6"/>
  <c r="Y355" i="6"/>
  <c r="F355" i="6"/>
  <c r="Y39" i="6"/>
  <c r="F39" i="6"/>
  <c r="Y59" i="6"/>
  <c r="F59" i="6"/>
  <c r="F108" i="6"/>
  <c r="Y108" i="6"/>
  <c r="Y132" i="6"/>
  <c r="F132" i="6"/>
  <c r="F157" i="6"/>
  <c r="Y157" i="6"/>
  <c r="Y181" i="6"/>
  <c r="F181" i="6"/>
  <c r="F244" i="6"/>
  <c r="Y244" i="6"/>
  <c r="Y263" i="6"/>
  <c r="F263" i="6"/>
  <c r="F30" i="6"/>
  <c r="Y30" i="6"/>
  <c r="Y49" i="6"/>
  <c r="F49" i="6"/>
  <c r="Y83" i="6"/>
  <c r="F83" i="6"/>
  <c r="Y122" i="6"/>
  <c r="F122" i="6"/>
  <c r="Y146" i="6"/>
  <c r="F146" i="6"/>
  <c r="Y177" i="6"/>
  <c r="F177" i="6"/>
  <c r="Y198" i="6"/>
  <c r="F198" i="6"/>
  <c r="Y282" i="6"/>
  <c r="F282" i="6"/>
  <c r="Y301" i="6"/>
  <c r="F301" i="6"/>
  <c r="Y385" i="6"/>
  <c r="F385" i="6"/>
  <c r="F219" i="6"/>
  <c r="Y219" i="6"/>
  <c r="Y322" i="6"/>
  <c r="F322" i="6"/>
  <c r="Y281" i="6"/>
  <c r="F281" i="6"/>
  <c r="V29" i="6"/>
  <c r="E29" i="6"/>
  <c r="F156" i="6"/>
  <c r="Y156" i="6"/>
  <c r="Y242" i="6"/>
  <c r="F242" i="6"/>
  <c r="F205" i="6"/>
  <c r="Y205" i="6"/>
  <c r="V294" i="6"/>
  <c r="E294" i="6"/>
  <c r="V47" i="6"/>
  <c r="E47" i="6"/>
  <c r="V109" i="6"/>
  <c r="E109" i="6"/>
  <c r="V129" i="6"/>
  <c r="E129" i="6"/>
  <c r="V169" i="6"/>
  <c r="E169" i="6"/>
  <c r="V303" i="6"/>
  <c r="E303" i="6"/>
  <c r="V317" i="6"/>
  <c r="E317" i="6"/>
  <c r="F204" i="6"/>
  <c r="Y204" i="6"/>
  <c r="Y352" i="6"/>
  <c r="F352" i="6"/>
  <c r="Y266" i="6"/>
  <c r="F266" i="6"/>
  <c r="Y89" i="6"/>
  <c r="F89" i="6"/>
  <c r="Y194" i="6"/>
  <c r="F194" i="6"/>
  <c r="F283" i="6"/>
  <c r="Y283" i="6"/>
  <c r="Y303" i="6"/>
  <c r="F303" i="6"/>
  <c r="Y257" i="6"/>
  <c r="F257" i="6"/>
  <c r="Y154" i="6"/>
  <c r="F154" i="6"/>
  <c r="V51" i="6"/>
  <c r="E51" i="6"/>
  <c r="V96" i="6"/>
  <c r="E96" i="6"/>
  <c r="V30" i="6"/>
  <c r="E30" i="6"/>
  <c r="V56" i="6"/>
  <c r="E56" i="6"/>
  <c r="Y75" i="6"/>
  <c r="F75" i="6"/>
  <c r="V89" i="6"/>
  <c r="E89" i="6"/>
  <c r="V73" i="6"/>
  <c r="E73" i="6"/>
  <c r="V62" i="6"/>
  <c r="E62" i="6"/>
  <c r="V124" i="6"/>
  <c r="E124" i="6"/>
  <c r="V139" i="6"/>
  <c r="E139" i="6"/>
  <c r="V154" i="6"/>
  <c r="E154" i="6"/>
  <c r="V155" i="6"/>
  <c r="E155" i="6"/>
  <c r="V150" i="6"/>
  <c r="E150" i="6"/>
  <c r="V240" i="6"/>
  <c r="E240" i="6"/>
  <c r="V280" i="6"/>
  <c r="E280" i="6"/>
  <c r="F261" i="6"/>
  <c r="Y261" i="6"/>
  <c r="V268" i="6"/>
  <c r="E268" i="6"/>
  <c r="V254" i="6"/>
  <c r="E254" i="6"/>
  <c r="V309" i="6"/>
  <c r="E309" i="6"/>
  <c r="V156" i="6"/>
  <c r="E156" i="6"/>
  <c r="Y88" i="6"/>
  <c r="F88" i="6"/>
  <c r="F141" i="6"/>
  <c r="Y141" i="6"/>
  <c r="F188" i="6"/>
  <c r="Y188" i="6"/>
  <c r="Y231" i="6"/>
  <c r="F231" i="6"/>
  <c r="F324" i="6"/>
  <c r="Y324" i="6"/>
  <c r="F340" i="6"/>
  <c r="Y340" i="6"/>
  <c r="Y356" i="6"/>
  <c r="F356" i="6"/>
  <c r="Y372" i="6"/>
  <c r="F372" i="6"/>
  <c r="F143" i="6"/>
  <c r="Y143" i="6"/>
  <c r="F308" i="6"/>
  <c r="Y308" i="6"/>
  <c r="Y342" i="6"/>
  <c r="F342" i="6"/>
  <c r="Y300" i="6"/>
  <c r="F300" i="6"/>
  <c r="Y363" i="6"/>
  <c r="F363" i="6"/>
  <c r="F45" i="6"/>
  <c r="Y45" i="6"/>
  <c r="Y66" i="6"/>
  <c r="F66" i="6"/>
  <c r="Y100" i="6"/>
  <c r="F100" i="6"/>
  <c r="Y123" i="6"/>
  <c r="F123" i="6"/>
  <c r="Y148" i="6"/>
  <c r="F148" i="6"/>
  <c r="F172" i="6"/>
  <c r="Y172" i="6"/>
  <c r="Y200" i="6"/>
  <c r="F200" i="6"/>
  <c r="Y227" i="6"/>
  <c r="F227" i="6"/>
  <c r="Y250" i="6"/>
  <c r="F250" i="6"/>
  <c r="F269" i="6"/>
  <c r="Y269" i="6"/>
  <c r="Y288" i="6"/>
  <c r="F288" i="6"/>
  <c r="F307" i="6"/>
  <c r="Y307" i="6"/>
  <c r="Y357" i="6"/>
  <c r="F357" i="6"/>
  <c r="F275" i="6"/>
  <c r="Y275" i="6"/>
  <c r="F285" i="6"/>
  <c r="Y285" i="6"/>
  <c r="Y382" i="6"/>
  <c r="F382" i="6"/>
  <c r="Y26" i="6"/>
  <c r="F26" i="6"/>
  <c r="F46" i="6"/>
  <c r="Y46" i="6"/>
  <c r="Y112" i="6"/>
  <c r="F112" i="6"/>
  <c r="Y135" i="6"/>
  <c r="F135" i="6"/>
  <c r="Y166" i="6"/>
  <c r="F166" i="6"/>
  <c r="F189" i="6"/>
  <c r="Y189" i="6"/>
  <c r="Y236" i="6"/>
  <c r="F236" i="6"/>
  <c r="Y256" i="6"/>
  <c r="F256" i="6"/>
  <c r="Y274" i="6"/>
  <c r="F274" i="6"/>
  <c r="Y293" i="6"/>
  <c r="F293" i="6"/>
  <c r="Y312" i="6"/>
  <c r="F312" i="6"/>
  <c r="Y329" i="6"/>
  <c r="F329" i="6"/>
  <c r="Y345" i="6"/>
  <c r="F345" i="6"/>
  <c r="Y377" i="6"/>
  <c r="F377" i="6"/>
  <c r="Y184" i="6"/>
  <c r="F184" i="6"/>
  <c r="Y270" i="6"/>
  <c r="F270" i="6"/>
  <c r="Y271" i="6"/>
  <c r="F271" i="6"/>
  <c r="Y350" i="6"/>
  <c r="F350" i="6"/>
  <c r="Y375" i="6"/>
  <c r="F375" i="6"/>
  <c r="Y42" i="6"/>
  <c r="F42" i="6"/>
  <c r="Y67" i="6"/>
  <c r="F67" i="6"/>
  <c r="Y90" i="6"/>
  <c r="F90" i="6"/>
  <c r="Y113" i="6"/>
  <c r="F113" i="6"/>
  <c r="Y155" i="6"/>
  <c r="F155" i="6"/>
  <c r="Y305" i="6"/>
  <c r="F305" i="6"/>
  <c r="Y23" i="6"/>
  <c r="F23" i="6"/>
  <c r="Y58" i="6"/>
  <c r="F58" i="6"/>
  <c r="Y97" i="6"/>
  <c r="F97" i="6"/>
  <c r="Y150" i="6"/>
  <c r="F150" i="6"/>
  <c r="Y180" i="6"/>
  <c r="F180" i="6"/>
  <c r="Y206" i="6"/>
  <c r="F206" i="6"/>
  <c r="Y233" i="6"/>
  <c r="F233" i="6"/>
  <c r="Y290" i="6"/>
  <c r="F290" i="6"/>
  <c r="F28" i="6"/>
  <c r="Y28" i="6"/>
  <c r="Y48" i="6"/>
  <c r="F48" i="6"/>
  <c r="Y68" i="6"/>
  <c r="F68" i="6"/>
  <c r="Y102" i="6"/>
  <c r="F102" i="6"/>
  <c r="F126" i="6"/>
  <c r="Y126" i="6"/>
  <c r="F175" i="6"/>
  <c r="Y175" i="6"/>
  <c r="Y202" i="6"/>
  <c r="F202" i="6"/>
  <c r="F252" i="6"/>
  <c r="Y252" i="6"/>
  <c r="Y24" i="6"/>
  <c r="F24" i="6"/>
  <c r="Y64" i="6"/>
  <c r="F64" i="6"/>
  <c r="F93" i="6"/>
  <c r="Y93" i="6"/>
  <c r="Y115" i="6"/>
  <c r="F115" i="6"/>
  <c r="Y139" i="6"/>
  <c r="F139" i="6"/>
  <c r="Y186" i="6"/>
  <c r="F186" i="6"/>
  <c r="F212" i="6"/>
  <c r="Y212" i="6"/>
  <c r="Y296" i="6"/>
  <c r="F296" i="6"/>
  <c r="Y35" i="6"/>
  <c r="F35" i="6"/>
  <c r="Y54" i="6"/>
  <c r="F54" i="6"/>
  <c r="Y87" i="6"/>
  <c r="F87" i="6"/>
  <c r="F127" i="6"/>
  <c r="Y127" i="6"/>
  <c r="Y152" i="6"/>
  <c r="F152" i="6"/>
  <c r="Y182" i="6"/>
  <c r="F182" i="6"/>
  <c r="Y230" i="6"/>
  <c r="F230" i="6"/>
  <c r="Y249" i="6"/>
  <c r="F249" i="6"/>
  <c r="F268" i="6"/>
  <c r="Y268" i="6"/>
  <c r="Y287" i="6"/>
  <c r="F287" i="6"/>
  <c r="Y306" i="6"/>
  <c r="F306" i="6"/>
  <c r="Y376" i="6"/>
  <c r="F376" i="6"/>
  <c r="Y149" i="6"/>
  <c r="F149" i="6"/>
  <c r="F251" i="6"/>
  <c r="Y251" i="6"/>
  <c r="Y338" i="6"/>
  <c r="F338" i="6"/>
  <c r="F331" i="6"/>
  <c r="Y331" i="6"/>
  <c r="V163" i="6"/>
  <c r="E163" i="6"/>
  <c r="F78" i="6"/>
  <c r="Y78" i="6"/>
  <c r="Y116" i="6"/>
  <c r="F116" i="6"/>
  <c r="Y164" i="6"/>
  <c r="F164" i="6"/>
  <c r="V271" i="6"/>
  <c r="E271" i="6"/>
  <c r="V91" i="6"/>
  <c r="E91" i="6"/>
  <c r="Y133" i="6"/>
  <c r="F133" i="6"/>
  <c r="Y302" i="6"/>
  <c r="F302" i="6"/>
  <c r="Y368" i="6"/>
  <c r="F368" i="6"/>
  <c r="Y326" i="6"/>
  <c r="F326" i="6"/>
  <c r="Y335" i="6"/>
  <c r="F335" i="6"/>
  <c r="Y165" i="6"/>
  <c r="F165" i="6"/>
  <c r="Y223" i="6"/>
  <c r="F223" i="6"/>
  <c r="Y247" i="6"/>
  <c r="F247" i="6"/>
  <c r="V70" i="6"/>
  <c r="E70" i="6"/>
  <c r="V135" i="6"/>
  <c r="E135" i="6"/>
  <c r="V172" i="6"/>
  <c r="E172" i="6"/>
  <c r="V223" i="6"/>
  <c r="E223" i="6"/>
  <c r="V116" i="6"/>
  <c r="E116" i="6"/>
  <c r="V88" i="6"/>
  <c r="E88" i="6"/>
  <c r="V105" i="6"/>
  <c r="E105" i="6"/>
  <c r="Y84" i="6"/>
  <c r="F84" i="6"/>
  <c r="V138" i="6"/>
  <c r="E138" i="6"/>
  <c r="V255" i="6"/>
  <c r="E255" i="6"/>
  <c r="V287" i="6"/>
  <c r="E287" i="6"/>
  <c r="Y226" i="6"/>
  <c r="F226" i="6"/>
  <c r="V256" i="6"/>
  <c r="E256" i="6"/>
  <c r="V170" i="6"/>
  <c r="E170" i="6"/>
  <c r="V137" i="6"/>
  <c r="E137" i="6"/>
  <c r="Y40" i="6"/>
  <c r="F40" i="6"/>
  <c r="F60" i="6"/>
  <c r="Y60" i="6"/>
  <c r="F94" i="6"/>
  <c r="Y94" i="6"/>
  <c r="Y147" i="6"/>
  <c r="F147" i="6"/>
  <c r="Y171" i="6"/>
  <c r="F171" i="6"/>
  <c r="F235" i="6"/>
  <c r="Y235" i="6"/>
  <c r="Y254" i="6"/>
  <c r="F254" i="6"/>
  <c r="Y273" i="6"/>
  <c r="F273" i="6"/>
  <c r="Y292" i="6"/>
  <c r="F292" i="6"/>
  <c r="Y311" i="6"/>
  <c r="F311" i="6"/>
  <c r="Y328" i="6"/>
  <c r="F328" i="6"/>
  <c r="Y344" i="6"/>
  <c r="F344" i="6"/>
  <c r="Y360" i="6"/>
  <c r="F360" i="6"/>
  <c r="Y380" i="6"/>
  <c r="F380" i="6"/>
  <c r="Y167" i="6"/>
  <c r="F167" i="6"/>
  <c r="Y358" i="6"/>
  <c r="F358" i="6"/>
  <c r="Y383" i="6"/>
  <c r="F383" i="6"/>
  <c r="Y50" i="6"/>
  <c r="F50" i="6"/>
  <c r="Y71" i="6"/>
  <c r="F71" i="6"/>
  <c r="Y105" i="6"/>
  <c r="F105" i="6"/>
  <c r="Y129" i="6"/>
  <c r="F129" i="6"/>
  <c r="Y153" i="6"/>
  <c r="F153" i="6"/>
  <c r="Y178" i="6"/>
  <c r="F178" i="6"/>
  <c r="Y209" i="6"/>
  <c r="F209" i="6"/>
  <c r="Y255" i="6"/>
  <c r="F255" i="6"/>
  <c r="Y373" i="6"/>
  <c r="F373" i="6"/>
  <c r="F299" i="6"/>
  <c r="Y299" i="6"/>
  <c r="Y330" i="6"/>
  <c r="F330" i="6"/>
  <c r="F243" i="6"/>
  <c r="Y243" i="6"/>
  <c r="Y327" i="6"/>
  <c r="F327" i="6"/>
  <c r="Y32" i="6"/>
  <c r="F32" i="6"/>
  <c r="Y51" i="6"/>
  <c r="F51" i="6"/>
  <c r="F95" i="6"/>
  <c r="Y95" i="6"/>
  <c r="Y118" i="6"/>
  <c r="F118" i="6"/>
  <c r="F142" i="6"/>
  <c r="Y142" i="6"/>
  <c r="F173" i="6"/>
  <c r="Y173" i="6"/>
  <c r="F195" i="6"/>
  <c r="Y195" i="6"/>
  <c r="Y241" i="6"/>
  <c r="F241" i="6"/>
  <c r="F317" i="6"/>
  <c r="Y317" i="6"/>
  <c r="F333" i="6"/>
  <c r="Y333" i="6"/>
  <c r="F349" i="6"/>
  <c r="Y349" i="6"/>
  <c r="Y136" i="6"/>
  <c r="F136" i="6"/>
  <c r="Y294" i="6"/>
  <c r="F294" i="6"/>
  <c r="Y370" i="6"/>
  <c r="F370" i="6"/>
  <c r="Y272" i="6"/>
  <c r="F272" i="6"/>
  <c r="Y27" i="6"/>
  <c r="F27" i="6"/>
  <c r="F47" i="6"/>
  <c r="Y47" i="6"/>
  <c r="Y72" i="6"/>
  <c r="F72" i="6"/>
  <c r="Y96" i="6"/>
  <c r="F96" i="6"/>
  <c r="Y119" i="6"/>
  <c r="F119" i="6"/>
  <c r="Y190" i="6"/>
  <c r="F190" i="6"/>
  <c r="Y107" i="6"/>
  <c r="F107" i="6"/>
  <c r="Y162" i="6"/>
  <c r="F162" i="6"/>
  <c r="Y185" i="6"/>
  <c r="F185" i="6"/>
  <c r="Y237" i="6"/>
  <c r="F237" i="6"/>
  <c r="Y286" i="6"/>
  <c r="F286" i="6"/>
  <c r="Y34" i="6"/>
  <c r="F34" i="6"/>
  <c r="Y53" i="6"/>
  <c r="F53" i="6"/>
  <c r="Y74" i="6"/>
  <c r="F74" i="6"/>
  <c r="Y131" i="6"/>
  <c r="F131" i="6"/>
  <c r="Y207" i="6"/>
  <c r="F207" i="6"/>
  <c r="F29" i="6"/>
  <c r="Y29" i="6"/>
  <c r="Y69" i="6"/>
  <c r="F69" i="6"/>
  <c r="Y98" i="6"/>
  <c r="F98" i="6"/>
  <c r="Y121" i="6"/>
  <c r="F121" i="6"/>
  <c r="Y170" i="6"/>
  <c r="F170" i="6"/>
  <c r="Y359" i="6"/>
  <c r="F359" i="6"/>
  <c r="Y99" i="6"/>
  <c r="F99" i="6"/>
  <c r="F158" i="6"/>
  <c r="Y158" i="6"/>
  <c r="F187" i="6"/>
  <c r="Y187" i="6"/>
  <c r="Y208" i="6"/>
  <c r="F208" i="6"/>
  <c r="F253" i="6"/>
  <c r="Y253" i="6"/>
  <c r="Y384" i="6"/>
  <c r="F384" i="6"/>
  <c r="Y161" i="6"/>
  <c r="F161" i="6"/>
  <c r="Y279" i="6"/>
  <c r="F279" i="6"/>
  <c r="Y280" i="6"/>
  <c r="F280" i="6"/>
  <c r="Y354" i="6"/>
  <c r="F354" i="6"/>
  <c r="F276" i="6"/>
  <c r="Y276" i="6"/>
  <c r="F347" i="6"/>
  <c r="Y347" i="6"/>
  <c r="V27" i="6"/>
  <c r="E27" i="6"/>
  <c r="Y160" i="6"/>
  <c r="F160" i="6"/>
  <c r="V200" i="6"/>
  <c r="E200" i="6"/>
  <c r="Y218" i="6"/>
  <c r="F218" i="6"/>
  <c r="V119" i="6"/>
  <c r="E119" i="6"/>
  <c r="V167" i="6"/>
  <c r="E167" i="6"/>
  <c r="Y229" i="6"/>
  <c r="F229" i="6"/>
  <c r="Y104" i="6"/>
  <c r="F104" i="6"/>
  <c r="F159" i="6"/>
  <c r="Y159" i="6"/>
  <c r="Y245" i="6"/>
  <c r="F245" i="6"/>
  <c r="Y320" i="6"/>
  <c r="F320" i="6"/>
  <c r="Y381" i="6"/>
  <c r="F381" i="6"/>
  <c r="Y41" i="6"/>
  <c r="F41" i="6"/>
  <c r="Y366" i="6"/>
  <c r="F366" i="6"/>
  <c r="Y371" i="6"/>
  <c r="F371" i="6"/>
  <c r="V121" i="6"/>
  <c r="E121" i="6"/>
  <c r="V136" i="6"/>
  <c r="E136" i="6"/>
  <c r="V196" i="6"/>
  <c r="E196" i="6"/>
  <c r="Y234" i="6"/>
  <c r="F234" i="6"/>
  <c r="V244" i="6"/>
  <c r="E244" i="6"/>
  <c r="V313" i="6"/>
  <c r="E313" i="6"/>
  <c r="V190" i="6"/>
  <c r="E190" i="6"/>
  <c r="V66" i="6"/>
  <c r="E66" i="6"/>
  <c r="V115" i="6"/>
  <c r="E115" i="6"/>
  <c r="V185" i="6"/>
  <c r="E185" i="6"/>
  <c r="F221" i="6"/>
  <c r="Y221" i="6"/>
  <c r="V74" i="6"/>
  <c r="E74" i="6"/>
  <c r="Y86" i="6"/>
  <c r="F86" i="6"/>
  <c r="V159" i="6"/>
  <c r="E159" i="6"/>
  <c r="V188" i="6"/>
  <c r="E188" i="6"/>
  <c r="Y201" i="6"/>
  <c r="F201" i="6"/>
  <c r="V231" i="6"/>
  <c r="E231" i="6"/>
  <c r="V263" i="6"/>
  <c r="E263" i="6"/>
  <c r="Y289" i="6"/>
  <c r="F289" i="6"/>
  <c r="V168" i="6"/>
  <c r="E168" i="6"/>
  <c r="V302" i="6"/>
  <c r="E302" i="6"/>
  <c r="Y82" i="6"/>
  <c r="F82" i="6"/>
  <c r="V122" i="6"/>
  <c r="E122" i="6"/>
  <c r="V162" i="6"/>
  <c r="E162" i="6"/>
  <c r="V177" i="6"/>
  <c r="E177" i="6"/>
  <c r="V242" i="6"/>
  <c r="E242" i="6"/>
  <c r="F77" i="6"/>
  <c r="Y77" i="6"/>
  <c r="V64" i="6"/>
  <c r="E64" i="6"/>
  <c r="V132" i="6"/>
  <c r="E132" i="6"/>
  <c r="V161" i="6"/>
  <c r="E161" i="6"/>
  <c r="Y264" i="6"/>
  <c r="F264" i="6"/>
  <c r="Y336" i="6"/>
  <c r="F336" i="6"/>
  <c r="Y117" i="6"/>
  <c r="F117" i="6"/>
  <c r="F267" i="6"/>
  <c r="Y267" i="6"/>
  <c r="V92" i="6"/>
  <c r="E92" i="6"/>
  <c r="V134" i="6"/>
  <c r="E134" i="6"/>
  <c r="V182" i="6"/>
  <c r="E182" i="6"/>
  <c r="V212" i="6"/>
  <c r="E212" i="6"/>
  <c r="F31" i="6"/>
  <c r="Y31" i="6"/>
  <c r="F79" i="6"/>
  <c r="Y79" i="6"/>
  <c r="V46" i="6"/>
  <c r="E46" i="6"/>
  <c r="V141" i="6"/>
  <c r="E141" i="6"/>
  <c r="V110" i="6"/>
  <c r="E110" i="6"/>
  <c r="V93" i="6"/>
  <c r="E93" i="6"/>
  <c r="V111" i="6"/>
  <c r="E111" i="6"/>
  <c r="V152" i="6"/>
  <c r="E152" i="6"/>
  <c r="V143" i="6"/>
  <c r="E143" i="6"/>
  <c r="V259" i="6"/>
  <c r="E259" i="6"/>
  <c r="Y52" i="6"/>
  <c r="F52" i="6"/>
  <c r="V57" i="6"/>
  <c r="E57" i="6"/>
  <c r="F76" i="6"/>
  <c r="Y76" i="6"/>
  <c r="V97" i="6"/>
  <c r="E97" i="6"/>
  <c r="V113" i="6"/>
  <c r="E113" i="6"/>
  <c r="F110" i="6"/>
  <c r="Y110" i="6"/>
  <c r="V192" i="6"/>
  <c r="E192" i="6"/>
  <c r="V148" i="6"/>
  <c r="E148" i="6"/>
  <c r="V195" i="6"/>
  <c r="E195" i="6"/>
  <c r="V220" i="6"/>
  <c r="E220" i="6"/>
  <c r="V296" i="6"/>
  <c r="E296" i="6"/>
  <c r="V239" i="6"/>
  <c r="E239" i="6"/>
  <c r="F213" i="6"/>
  <c r="Y213" i="6"/>
  <c r="V284" i="6"/>
  <c r="E284" i="6"/>
  <c r="V215" i="6"/>
  <c r="E215" i="6"/>
  <c r="V147" i="6"/>
  <c r="E147" i="6"/>
  <c r="Y25" i="6"/>
  <c r="F25" i="6"/>
  <c r="Y65" i="6"/>
  <c r="F65" i="6"/>
  <c r="Y128" i="6"/>
  <c r="F128" i="6"/>
  <c r="Y199" i="6"/>
  <c r="F199" i="6"/>
  <c r="Y222" i="6"/>
  <c r="F222" i="6"/>
  <c r="Y240" i="6"/>
  <c r="F240" i="6"/>
  <c r="Y297" i="6"/>
  <c r="F297" i="6"/>
  <c r="F332" i="6"/>
  <c r="Y332" i="6"/>
  <c r="F348" i="6"/>
  <c r="Y348" i="6"/>
  <c r="Y364" i="6"/>
  <c r="F364" i="6"/>
  <c r="Y365" i="6"/>
  <c r="F365" i="6"/>
  <c r="Y224" i="6"/>
  <c r="F224" i="6"/>
  <c r="Y378" i="6"/>
  <c r="F378" i="6"/>
  <c r="Y248" i="6"/>
  <c r="F248" i="6"/>
  <c r="Y310" i="6"/>
  <c r="F310" i="6"/>
  <c r="Y36" i="6"/>
  <c r="F36" i="6"/>
  <c r="Y55" i="6"/>
  <c r="F55" i="6"/>
  <c r="Y80" i="6"/>
  <c r="F80" i="6"/>
  <c r="F111" i="6"/>
  <c r="Y111" i="6"/>
  <c r="Y134" i="6"/>
  <c r="F134" i="6"/>
  <c r="Y183" i="6"/>
  <c r="F183" i="6"/>
  <c r="F260" i="6"/>
  <c r="Y260" i="6"/>
  <c r="Y278" i="6"/>
  <c r="F278" i="6"/>
  <c r="Y298" i="6"/>
  <c r="F298" i="6"/>
  <c r="F316" i="6"/>
  <c r="Y316" i="6"/>
  <c r="Y215" i="6"/>
  <c r="F215" i="6"/>
  <c r="Y346" i="6"/>
  <c r="F346" i="6"/>
  <c r="Y295" i="6"/>
  <c r="F295" i="6"/>
  <c r="F339" i="6"/>
  <c r="Y339" i="6"/>
  <c r="Y37" i="6"/>
  <c r="F37" i="6"/>
  <c r="Y56" i="6"/>
  <c r="F56" i="6"/>
  <c r="F124" i="6"/>
  <c r="Y124" i="6"/>
  <c r="Y179" i="6"/>
  <c r="F179" i="6"/>
  <c r="Y246" i="6"/>
  <c r="F246" i="6"/>
  <c r="Y265" i="6"/>
  <c r="F265" i="6"/>
  <c r="F284" i="6"/>
  <c r="Y284" i="6"/>
  <c r="Y321" i="6"/>
  <c r="F321" i="6"/>
  <c r="Y337" i="6"/>
  <c r="F337" i="6"/>
  <c r="Y353" i="6"/>
  <c r="F353" i="6"/>
  <c r="Y210" i="6"/>
  <c r="F210" i="6"/>
  <c r="Y313" i="6"/>
  <c r="F313" i="6"/>
  <c r="Y309" i="6"/>
  <c r="F309" i="6"/>
  <c r="Y225" i="6"/>
  <c r="F225" i="6"/>
  <c r="F323" i="6"/>
  <c r="Y323" i="6"/>
  <c r="Y33" i="6"/>
  <c r="F33" i="6"/>
  <c r="Y57" i="6"/>
  <c r="F57" i="6"/>
  <c r="Y81" i="6"/>
  <c r="F81" i="6"/>
  <c r="Y101" i="6"/>
  <c r="F101" i="6"/>
  <c r="F125" i="6"/>
  <c r="Y125" i="6"/>
  <c r="Y319" i="6"/>
  <c r="F319" i="6"/>
  <c r="Y38" i="6"/>
  <c r="F38" i="6"/>
  <c r="Y73" i="6"/>
  <c r="F73" i="6"/>
  <c r="Y137" i="6"/>
  <c r="F137" i="6"/>
  <c r="Y168" i="6"/>
  <c r="F168" i="6"/>
  <c r="Y191" i="6"/>
  <c r="F191" i="6"/>
  <c r="Y318" i="6"/>
  <c r="F318" i="6"/>
  <c r="Y351" i="6"/>
  <c r="F351" i="6"/>
  <c r="F92" i="6"/>
  <c r="Y92" i="6"/>
  <c r="Y114" i="6"/>
  <c r="F114" i="6"/>
  <c r="Y138" i="6"/>
  <c r="F138" i="6"/>
  <c r="Y163" i="6"/>
  <c r="F163" i="6"/>
  <c r="Y192" i="6"/>
  <c r="F192" i="6"/>
  <c r="F211" i="6"/>
  <c r="Y211" i="6"/>
  <c r="Y291" i="6"/>
  <c r="F291" i="6"/>
  <c r="Y103" i="6"/>
  <c r="F103" i="6"/>
  <c r="Y151" i="6"/>
  <c r="F151" i="6"/>
  <c r="Y176" i="6"/>
  <c r="F176" i="6"/>
  <c r="F203" i="6"/>
  <c r="Y203" i="6"/>
  <c r="Y238" i="6"/>
  <c r="F238" i="6"/>
  <c r="Y258" i="6"/>
  <c r="F258" i="6"/>
  <c r="F44" i="6"/>
  <c r="Y44" i="6"/>
  <c r="Y70" i="6"/>
  <c r="F70" i="6"/>
  <c r="F109" i="6"/>
  <c r="Y109" i="6"/>
  <c r="F140" i="6"/>
  <c r="Y140" i="6"/>
  <c r="Y193" i="6"/>
  <c r="F193" i="6"/>
  <c r="Y217" i="6"/>
  <c r="F217" i="6"/>
  <c r="Y239" i="6"/>
  <c r="F239" i="6"/>
  <c r="F259" i="6"/>
  <c r="Y259" i="6"/>
  <c r="F277" i="6"/>
  <c r="Y277" i="6"/>
  <c r="F315" i="6"/>
  <c r="Y315" i="6"/>
  <c r="Y369" i="6"/>
  <c r="F369" i="6"/>
  <c r="F196" i="6"/>
  <c r="Y196" i="6"/>
  <c r="Y304" i="6"/>
  <c r="F304" i="6"/>
  <c r="Y374" i="6"/>
  <c r="F374" i="6"/>
  <c r="Y314" i="6"/>
  <c r="F314" i="6"/>
  <c r="Y379" i="6"/>
  <c r="F379" i="6"/>
  <c r="Y22" i="6"/>
  <c r="F22" i="6"/>
  <c r="F21" i="6"/>
  <c r="Y21" i="6"/>
  <c r="Y19" i="6"/>
  <c r="Y20" i="6"/>
  <c r="F20" i="6"/>
  <c r="W154" i="6"/>
  <c r="W132" i="6"/>
  <c r="W139" i="6"/>
  <c r="W169" i="6"/>
  <c r="W170" i="6"/>
  <c r="W137" i="6"/>
  <c r="W141" i="6"/>
  <c r="W51" i="6"/>
  <c r="W148" i="6"/>
  <c r="W29" i="6"/>
  <c r="W309" i="6"/>
  <c r="W159" i="6"/>
  <c r="W317" i="6"/>
  <c r="W116" i="6"/>
  <c r="W96" i="6"/>
  <c r="W161" i="6"/>
  <c r="W46" i="6"/>
  <c r="W62" i="6"/>
  <c r="W91" i="6"/>
  <c r="W138" i="6"/>
  <c r="W143" i="6"/>
  <c r="W155" i="6"/>
  <c r="W110" i="6"/>
  <c r="W89" i="6"/>
  <c r="W119" i="6"/>
  <c r="W92" i="6"/>
  <c r="W129" i="6"/>
  <c r="W135" i="6"/>
  <c r="W147" i="6"/>
  <c r="W109" i="6"/>
  <c r="W188" i="6"/>
  <c r="W313" i="6"/>
  <c r="W190" i="6"/>
  <c r="W156" i="6"/>
  <c r="W302" i="6"/>
  <c r="W93" i="6"/>
  <c r="W196" i="6"/>
  <c r="W280" i="6"/>
  <c r="W254" i="6"/>
  <c r="W74" i="6"/>
  <c r="W70" i="6"/>
  <c r="W215" i="6"/>
  <c r="W242" i="6"/>
  <c r="W192" i="6"/>
  <c r="W47" i="6"/>
  <c r="W66" i="6"/>
  <c r="W167" i="6"/>
  <c r="W172" i="6"/>
  <c r="W263" i="6"/>
  <c r="W168" i="6"/>
  <c r="V33" i="6"/>
  <c r="W33" i="6"/>
  <c r="V179" i="6"/>
  <c r="W179" i="6"/>
  <c r="W152" i="6"/>
  <c r="W185" i="6"/>
  <c r="V118" i="6"/>
  <c r="W118" i="6"/>
  <c r="W23" i="6"/>
  <c r="V58" i="6"/>
  <c r="W58" i="6"/>
  <c r="W30" i="6"/>
  <c r="W140" i="6"/>
  <c r="V140" i="6"/>
  <c r="V41" i="6"/>
  <c r="W41" i="6"/>
  <c r="W73" i="6"/>
  <c r="W124" i="6"/>
  <c r="W111" i="6"/>
  <c r="V173" i="6"/>
  <c r="W173" i="6"/>
  <c r="W199" i="6"/>
  <c r="V199" i="6"/>
  <c r="W136" i="6"/>
  <c r="V275" i="6"/>
  <c r="W275" i="6"/>
  <c r="V247" i="6"/>
  <c r="W247" i="6"/>
  <c r="W244" i="6"/>
  <c r="W287" i="6"/>
  <c r="W128" i="6"/>
  <c r="V128" i="6"/>
  <c r="W256" i="6"/>
  <c r="W231" i="6"/>
  <c r="W223" i="6"/>
  <c r="W239" i="6"/>
  <c r="W282" i="6"/>
  <c r="V282" i="6"/>
  <c r="V298" i="6"/>
  <c r="W298" i="6"/>
  <c r="W56" i="6"/>
  <c r="V37" i="6"/>
  <c r="W37" i="6"/>
  <c r="W57" i="6"/>
  <c r="W88" i="6"/>
  <c r="W144" i="6"/>
  <c r="V144" i="6"/>
  <c r="V166" i="6"/>
  <c r="W166" i="6"/>
  <c r="W176" i="6"/>
  <c r="V176" i="6"/>
  <c r="W195" i="6"/>
  <c r="W191" i="6"/>
  <c r="V191" i="6"/>
  <c r="V291" i="6"/>
  <c r="W291" i="6"/>
  <c r="W296" i="6"/>
  <c r="W259" i="6"/>
  <c r="W212" i="6"/>
  <c r="W182" i="6"/>
  <c r="W284" i="6"/>
  <c r="V52" i="6"/>
  <c r="W52" i="6"/>
  <c r="V103" i="6"/>
  <c r="W103" i="6"/>
  <c r="W207" i="6"/>
  <c r="V207" i="6"/>
  <c r="V32" i="6"/>
  <c r="W32" i="6"/>
  <c r="W121" i="6"/>
  <c r="W105" i="6"/>
  <c r="W122" i="6"/>
  <c r="V175" i="6"/>
  <c r="W175" i="6"/>
  <c r="W200" i="6"/>
  <c r="W162" i="6"/>
  <c r="W150" i="6"/>
  <c r="W255" i="6"/>
  <c r="W271" i="6"/>
  <c r="W240" i="6"/>
  <c r="W294" i="6"/>
  <c r="V125" i="6"/>
  <c r="W125" i="6"/>
  <c r="W64" i="6"/>
  <c r="V203" i="6"/>
  <c r="W203" i="6"/>
  <c r="W115" i="6"/>
  <c r="V187" i="6"/>
  <c r="W187" i="6"/>
  <c r="W97" i="6"/>
  <c r="W27" i="6"/>
  <c r="V69" i="6"/>
  <c r="W69" i="6"/>
  <c r="V107" i="6"/>
  <c r="W107" i="6"/>
  <c r="W112" i="6"/>
  <c r="V112" i="6"/>
  <c r="V99" i="6"/>
  <c r="W99" i="6"/>
  <c r="W113" i="6"/>
  <c r="V158" i="6"/>
  <c r="W158" i="6"/>
  <c r="W134" i="6"/>
  <c r="V145" i="6"/>
  <c r="W145" i="6"/>
  <c r="W163" i="6"/>
  <c r="W177" i="6"/>
  <c r="W220" i="6"/>
  <c r="W268" i="6"/>
  <c r="W303" i="6"/>
  <c r="W20" i="6"/>
  <c r="V20" i="6"/>
  <c r="AN19" i="6"/>
  <c r="AN20" i="6" s="1"/>
  <c r="AN21" i="6" s="1"/>
  <c r="AN22" i="6" s="1"/>
  <c r="AN23" i="6" s="1"/>
  <c r="AN24" i="6" s="1"/>
  <c r="AN25" i="6" s="1"/>
  <c r="AN26" i="6" s="1"/>
  <c r="AN27" i="6" s="1"/>
  <c r="AN28" i="6" s="1"/>
  <c r="AN29" i="6" s="1"/>
  <c r="AN30" i="6" s="1"/>
  <c r="AN31" i="6" s="1"/>
  <c r="AN32" i="6" s="1"/>
  <c r="AN33" i="6" s="1"/>
  <c r="AN34" i="6" s="1"/>
  <c r="AN35" i="6" s="1"/>
  <c r="AN36" i="6" s="1"/>
  <c r="AN37" i="6" s="1"/>
  <c r="AN38" i="6" s="1"/>
  <c r="AN39" i="6" s="1"/>
  <c r="AN40" i="6" s="1"/>
  <c r="AN41" i="6" s="1"/>
  <c r="AN42" i="6" s="1"/>
  <c r="AN43" i="6" s="1"/>
  <c r="AN44" i="6" s="1"/>
  <c r="AN45" i="6" s="1"/>
  <c r="AN46" i="6" s="1"/>
  <c r="AN47" i="6" s="1"/>
  <c r="AN48" i="6" s="1"/>
  <c r="AN49" i="6" s="1"/>
  <c r="AN50" i="6" s="1"/>
  <c r="AN51" i="6" s="1"/>
  <c r="AN52" i="6" s="1"/>
  <c r="AN53" i="6" s="1"/>
  <c r="AN54" i="6" s="1"/>
  <c r="AN55" i="6" s="1"/>
  <c r="AN56" i="6" s="1"/>
  <c r="AN57" i="6" s="1"/>
  <c r="AN58" i="6" s="1"/>
  <c r="AN59" i="6" s="1"/>
  <c r="AN60" i="6" s="1"/>
  <c r="AN61" i="6" s="1"/>
  <c r="AN62" i="6" s="1"/>
  <c r="AN63" i="6" s="1"/>
  <c r="AN64" i="6" s="1"/>
  <c r="AN65" i="6" s="1"/>
  <c r="AN66" i="6" s="1"/>
  <c r="AN67" i="6" s="1"/>
  <c r="AN68" i="6" s="1"/>
  <c r="AN69" i="6" s="1"/>
  <c r="AN70" i="6" s="1"/>
  <c r="AN71" i="6" s="1"/>
  <c r="AN72" i="6" s="1"/>
  <c r="AN73" i="6" s="1"/>
  <c r="AN74" i="6" s="1"/>
  <c r="AN75" i="6" s="1"/>
  <c r="AN76" i="6" s="1"/>
  <c r="AN77" i="6" s="1"/>
  <c r="AN78" i="6" s="1"/>
  <c r="AN79" i="6" s="1"/>
  <c r="AN80" i="6" s="1"/>
  <c r="AN81" i="6" s="1"/>
  <c r="AN82" i="6" s="1"/>
  <c r="AN83" i="6" s="1"/>
  <c r="AN84" i="6" s="1"/>
  <c r="AN85" i="6" s="1"/>
  <c r="AN86" i="6" s="1"/>
  <c r="AN87" i="6" s="1"/>
  <c r="AN88" i="6" s="1"/>
  <c r="AN89" i="6" s="1"/>
  <c r="AN90" i="6" s="1"/>
  <c r="AN91" i="6" s="1"/>
  <c r="AN92" i="6" s="1"/>
  <c r="AN93" i="6" s="1"/>
  <c r="AN94" i="6" s="1"/>
  <c r="AN95" i="6" s="1"/>
  <c r="AN96" i="6" s="1"/>
  <c r="AN97" i="6" s="1"/>
  <c r="AN98" i="6" s="1"/>
  <c r="AN99" i="6" s="1"/>
  <c r="AN100" i="6" s="1"/>
  <c r="AN101" i="6" s="1"/>
  <c r="AN102" i="6" s="1"/>
  <c r="AN103" i="6" s="1"/>
  <c r="AN104" i="6" s="1"/>
  <c r="AN105" i="6" s="1"/>
  <c r="AN106" i="6" s="1"/>
  <c r="AN107" i="6" s="1"/>
  <c r="AN108" i="6" s="1"/>
  <c r="AN109" i="6" s="1"/>
  <c r="AN110" i="6" s="1"/>
  <c r="AN111" i="6" s="1"/>
  <c r="AN112" i="6" s="1"/>
  <c r="AN113" i="6" s="1"/>
  <c r="AN114" i="6" s="1"/>
  <c r="AN115" i="6" s="1"/>
  <c r="AN116" i="6" s="1"/>
  <c r="AN117" i="6" s="1"/>
  <c r="AN118" i="6" s="1"/>
  <c r="AN119" i="6" s="1"/>
  <c r="AN120" i="6" s="1"/>
  <c r="AN121" i="6" s="1"/>
  <c r="AN122" i="6" s="1"/>
  <c r="AN123" i="6" s="1"/>
  <c r="AN124" i="6" s="1"/>
  <c r="AN125" i="6" s="1"/>
  <c r="AN126" i="6" s="1"/>
  <c r="AN127" i="6" s="1"/>
  <c r="AN128" i="6" s="1"/>
  <c r="AN129" i="6" s="1"/>
  <c r="AN130" i="6" s="1"/>
  <c r="AN131" i="6" s="1"/>
  <c r="AN132" i="6" s="1"/>
  <c r="AN133" i="6" s="1"/>
  <c r="AN134" i="6" s="1"/>
  <c r="AN135" i="6" s="1"/>
  <c r="AN136" i="6" s="1"/>
  <c r="AN137" i="6" s="1"/>
  <c r="AN138" i="6" s="1"/>
  <c r="AN139" i="6" s="1"/>
  <c r="AN140" i="6" s="1"/>
  <c r="AN141" i="6" s="1"/>
  <c r="AN142" i="6" s="1"/>
  <c r="AN143" i="6" s="1"/>
  <c r="AN144" i="6" s="1"/>
  <c r="AN145" i="6" s="1"/>
  <c r="AN146" i="6" s="1"/>
  <c r="AN147" i="6" s="1"/>
  <c r="AN148" i="6" s="1"/>
  <c r="AN149" i="6" s="1"/>
  <c r="AN150" i="6" s="1"/>
  <c r="AN151" i="6" s="1"/>
  <c r="AN152" i="6" s="1"/>
  <c r="AN153" i="6" s="1"/>
  <c r="AN154" i="6" s="1"/>
  <c r="AN155" i="6" s="1"/>
  <c r="AN156" i="6" s="1"/>
  <c r="AN157" i="6" s="1"/>
  <c r="AN158" i="6" s="1"/>
  <c r="AN159" i="6" s="1"/>
  <c r="AN160" i="6" s="1"/>
  <c r="AN161" i="6" s="1"/>
  <c r="AN162" i="6" s="1"/>
  <c r="AN163" i="6" s="1"/>
  <c r="AN164" i="6" s="1"/>
  <c r="AN165" i="6" s="1"/>
  <c r="AN166" i="6" s="1"/>
  <c r="AN167" i="6" s="1"/>
  <c r="AN168" i="6" s="1"/>
  <c r="AN169" i="6" s="1"/>
  <c r="AN170" i="6" s="1"/>
  <c r="AN171" i="6" s="1"/>
  <c r="AN172" i="6" s="1"/>
  <c r="AN173" i="6" s="1"/>
  <c r="AN174" i="6" s="1"/>
  <c r="AN175" i="6" s="1"/>
  <c r="AN176" i="6" s="1"/>
  <c r="AN177" i="6" s="1"/>
  <c r="AN178" i="6" s="1"/>
  <c r="AN179" i="6" s="1"/>
  <c r="AN180" i="6" s="1"/>
  <c r="AN181" i="6" s="1"/>
  <c r="AN182" i="6" s="1"/>
  <c r="AN183" i="6" s="1"/>
  <c r="AN184" i="6" s="1"/>
  <c r="AN185" i="6" s="1"/>
  <c r="AN186" i="6" s="1"/>
  <c r="AN187" i="6" s="1"/>
  <c r="AN188" i="6" s="1"/>
  <c r="AN189" i="6" s="1"/>
  <c r="AN190" i="6" s="1"/>
  <c r="AN191" i="6" s="1"/>
  <c r="AN192" i="6" s="1"/>
  <c r="AN193" i="6" s="1"/>
  <c r="AN194" i="6" s="1"/>
  <c r="AN195" i="6" s="1"/>
  <c r="AN196" i="6" s="1"/>
  <c r="AN197" i="6" s="1"/>
  <c r="AN198" i="6" s="1"/>
  <c r="AN199" i="6" s="1"/>
  <c r="AN200" i="6" s="1"/>
  <c r="AN201" i="6" s="1"/>
  <c r="AN202" i="6" s="1"/>
  <c r="AN203" i="6" s="1"/>
  <c r="AN204" i="6" s="1"/>
  <c r="AN205" i="6" s="1"/>
  <c r="AN206" i="6" s="1"/>
  <c r="AN207" i="6" s="1"/>
  <c r="AN208" i="6" s="1"/>
  <c r="AN209" i="6" s="1"/>
  <c r="AN210" i="6" s="1"/>
  <c r="AN211" i="6" s="1"/>
  <c r="AN212" i="6" s="1"/>
  <c r="AN213" i="6" s="1"/>
  <c r="AN214" i="6" s="1"/>
  <c r="AN215" i="6" s="1"/>
  <c r="AN216" i="6" s="1"/>
  <c r="AN217" i="6" s="1"/>
  <c r="AN218" i="6" s="1"/>
  <c r="AN219" i="6" s="1"/>
  <c r="AN220" i="6" s="1"/>
  <c r="AN221" i="6" s="1"/>
  <c r="AN222" i="6" s="1"/>
  <c r="AN223" i="6" s="1"/>
  <c r="AN224" i="6" s="1"/>
  <c r="AN225" i="6" s="1"/>
  <c r="AN226" i="6" s="1"/>
  <c r="AN227" i="6" s="1"/>
  <c r="AN228" i="6" s="1"/>
  <c r="AN229" i="6" s="1"/>
  <c r="AN230" i="6" s="1"/>
  <c r="AN231" i="6" s="1"/>
  <c r="AN232" i="6" s="1"/>
  <c r="AN233" i="6" s="1"/>
  <c r="AN234" i="6" s="1"/>
  <c r="AN235" i="6" s="1"/>
  <c r="AN236" i="6" s="1"/>
  <c r="AN237" i="6" s="1"/>
  <c r="AN238" i="6" s="1"/>
  <c r="AN239" i="6" s="1"/>
  <c r="AN240" i="6" s="1"/>
  <c r="AN241" i="6" s="1"/>
  <c r="AN242" i="6" s="1"/>
  <c r="AN243" i="6" s="1"/>
  <c r="AN244" i="6" s="1"/>
  <c r="AN245" i="6" s="1"/>
  <c r="AN246" i="6" s="1"/>
  <c r="AN247" i="6" s="1"/>
  <c r="AN248" i="6" s="1"/>
  <c r="AN249" i="6" s="1"/>
  <c r="AN250" i="6" s="1"/>
  <c r="AN251" i="6" s="1"/>
  <c r="AN252" i="6" s="1"/>
  <c r="AN253" i="6" s="1"/>
  <c r="AN254" i="6" s="1"/>
  <c r="AN255" i="6" s="1"/>
  <c r="AN256" i="6" s="1"/>
  <c r="AN257" i="6" s="1"/>
  <c r="AN258" i="6" s="1"/>
  <c r="AN259" i="6" s="1"/>
  <c r="AN260" i="6" s="1"/>
  <c r="AN261" i="6" s="1"/>
  <c r="AN262" i="6" s="1"/>
  <c r="AN263" i="6" s="1"/>
  <c r="AN264" i="6" s="1"/>
  <c r="AN265" i="6" s="1"/>
  <c r="AN266" i="6" s="1"/>
  <c r="AN267" i="6" s="1"/>
  <c r="AN268" i="6" s="1"/>
  <c r="AN269" i="6" s="1"/>
  <c r="AN270" i="6" s="1"/>
  <c r="AN271" i="6" s="1"/>
  <c r="AN272" i="6" s="1"/>
  <c r="AN273" i="6" s="1"/>
  <c r="AN274" i="6" s="1"/>
  <c r="AN275" i="6" s="1"/>
  <c r="AN276" i="6" s="1"/>
  <c r="AN277" i="6" s="1"/>
  <c r="AN278" i="6" s="1"/>
  <c r="AN279" i="6" s="1"/>
  <c r="AN280" i="6" s="1"/>
  <c r="AN281" i="6" s="1"/>
  <c r="AN282" i="6" s="1"/>
  <c r="AN283" i="6" s="1"/>
  <c r="AN284" i="6" s="1"/>
  <c r="AN285" i="6" s="1"/>
  <c r="AN286" i="6" s="1"/>
  <c r="AN287" i="6" s="1"/>
  <c r="AN288" i="6" s="1"/>
  <c r="AN289" i="6" s="1"/>
  <c r="AN290" i="6" s="1"/>
  <c r="AN291" i="6" s="1"/>
  <c r="AN292" i="6" s="1"/>
  <c r="AN293" i="6" s="1"/>
  <c r="AN294" i="6" s="1"/>
  <c r="AN295" i="6" s="1"/>
  <c r="AN296" i="6" s="1"/>
  <c r="AN297" i="6" s="1"/>
  <c r="AN298" i="6" s="1"/>
  <c r="AN299" i="6" s="1"/>
  <c r="AN300" i="6" s="1"/>
  <c r="AN301" i="6" s="1"/>
  <c r="AN302" i="6" s="1"/>
  <c r="AN303" i="6" s="1"/>
  <c r="AN304" i="6" s="1"/>
  <c r="AN305" i="6" s="1"/>
  <c r="AN306" i="6" s="1"/>
  <c r="AN307" i="6" s="1"/>
  <c r="AN308" i="6" s="1"/>
  <c r="AN309" i="6" s="1"/>
  <c r="AN310" i="6" s="1"/>
  <c r="AN311" i="6" s="1"/>
  <c r="AN312" i="6" s="1"/>
  <c r="AN313" i="6" s="1"/>
  <c r="AN314" i="6" s="1"/>
  <c r="AN315" i="6" s="1"/>
  <c r="AN316" i="6" s="1"/>
  <c r="AN317" i="6" s="1"/>
  <c r="AN318" i="6" s="1"/>
  <c r="AN319" i="6" s="1"/>
  <c r="AN320" i="6" s="1"/>
  <c r="AN321" i="6" s="1"/>
  <c r="AN322" i="6" s="1"/>
  <c r="AN323" i="6" s="1"/>
  <c r="AN324" i="6" s="1"/>
  <c r="AN325" i="6" s="1"/>
  <c r="AN326" i="6" s="1"/>
  <c r="AN327" i="6" s="1"/>
  <c r="AN328" i="6" s="1"/>
  <c r="AN329" i="6" s="1"/>
  <c r="AN330" i="6" s="1"/>
  <c r="AN331" i="6" s="1"/>
  <c r="AN332" i="6" s="1"/>
  <c r="AN333" i="6" s="1"/>
  <c r="AN334" i="6" s="1"/>
  <c r="AN335" i="6" s="1"/>
  <c r="AN336" i="6" s="1"/>
  <c r="AN337" i="6" s="1"/>
  <c r="AN338" i="6" s="1"/>
  <c r="AN339" i="6" s="1"/>
  <c r="AN340" i="6" s="1"/>
  <c r="AN341" i="6" s="1"/>
  <c r="AN342" i="6" s="1"/>
  <c r="AN343" i="6" s="1"/>
  <c r="AN344" i="6" s="1"/>
  <c r="AN345" i="6" s="1"/>
  <c r="AN346" i="6" s="1"/>
  <c r="AN347" i="6" s="1"/>
  <c r="AN348" i="6" s="1"/>
  <c r="AN349" i="6" s="1"/>
  <c r="AN350" i="6" s="1"/>
  <c r="AN351" i="6" s="1"/>
  <c r="AN352" i="6" s="1"/>
  <c r="AN353" i="6" s="1"/>
  <c r="AN354" i="6" s="1"/>
  <c r="AN355" i="6" s="1"/>
  <c r="AN356" i="6" s="1"/>
  <c r="AN357" i="6" s="1"/>
  <c r="AN358" i="6" s="1"/>
  <c r="AN359" i="6" s="1"/>
  <c r="AN360" i="6" s="1"/>
  <c r="AN361" i="6" s="1"/>
  <c r="AN362" i="6" s="1"/>
  <c r="AN363" i="6" s="1"/>
  <c r="AN364" i="6" s="1"/>
  <c r="AN365" i="6" s="1"/>
  <c r="AN366" i="6" s="1"/>
  <c r="AN367" i="6" s="1"/>
  <c r="AN368" i="6" s="1"/>
  <c r="AN369" i="6" s="1"/>
  <c r="AN370" i="6" s="1"/>
  <c r="AN371" i="6" s="1"/>
  <c r="AN372" i="6" s="1"/>
  <c r="AN373" i="6" s="1"/>
  <c r="AN374" i="6" s="1"/>
  <c r="AN375" i="6" s="1"/>
  <c r="AN376" i="6" s="1"/>
  <c r="AN377" i="6" s="1"/>
  <c r="AN378" i="6" s="1"/>
  <c r="AN379" i="6" s="1"/>
  <c r="AN380" i="6" s="1"/>
  <c r="AN381" i="6" s="1"/>
  <c r="AN382" i="6" s="1"/>
  <c r="AN383" i="6" s="1"/>
  <c r="AN384" i="6" s="1"/>
  <c r="AN385" i="6" s="1"/>
  <c r="V21" i="6"/>
  <c r="Z21" i="6" s="1"/>
  <c r="V19" i="6"/>
  <c r="W19" i="6"/>
  <c r="Z19" i="6" l="1"/>
  <c r="Z20" i="6"/>
  <c r="Q20" i="6" s="1"/>
  <c r="AN386" i="6"/>
  <c r="Q21" i="6"/>
  <c r="AL19" i="6"/>
  <c r="AL20" i="6" s="1"/>
  <c r="AL21" i="6" s="1"/>
  <c r="BT18" i="6"/>
  <c r="BS18" i="6"/>
  <c r="BR18" i="6"/>
  <c r="BQ18" i="6"/>
  <c r="BP18" i="6"/>
  <c r="BO18" i="6"/>
  <c r="BN18" i="6"/>
  <c r="BM18" i="6"/>
  <c r="BL18" i="6"/>
  <c r="BK18" i="6"/>
  <c r="BJ18" i="6"/>
  <c r="BI18" i="6"/>
  <c r="BH18" i="6"/>
  <c r="BG18" i="6"/>
  <c r="BF18" i="6"/>
  <c r="BE18" i="6"/>
  <c r="BD18" i="6"/>
  <c r="BC18" i="6"/>
  <c r="BB18" i="6"/>
  <c r="BA18" i="6"/>
  <c r="AZ18" i="6"/>
  <c r="AY18" i="6"/>
  <c r="AX18" i="6"/>
  <c r="AW18" i="6"/>
  <c r="AV18" i="6"/>
  <c r="AU18" i="6"/>
  <c r="Q19" i="6" l="1"/>
  <c r="R19" i="6" s="1"/>
  <c r="S19" i="6" s="1"/>
  <c r="R20" i="6"/>
  <c r="S20" i="6" s="1"/>
  <c r="R21" i="6"/>
  <c r="S21" i="6" s="1"/>
  <c r="V23" i="6"/>
  <c r="V22" i="6"/>
  <c r="B386" i="6"/>
  <c r="C386" i="6"/>
  <c r="I386" i="6" s="1"/>
  <c r="H386" i="6"/>
  <c r="AS386" i="6"/>
  <c r="AT386" i="6"/>
  <c r="G386" i="6" l="1"/>
  <c r="U386" i="6"/>
  <c r="Z386" i="6" s="1"/>
  <c r="Q386" i="6" s="1"/>
  <c r="D386" i="6"/>
  <c r="BU386" i="6"/>
  <c r="AI3" i="6" l="1"/>
  <c r="AI4" i="6"/>
  <c r="AI5" i="6"/>
  <c r="AI6" i="6"/>
  <c r="AI7" i="6"/>
  <c r="AI8" i="6"/>
  <c r="AI9" i="6"/>
  <c r="AI10" i="6"/>
  <c r="AI11" i="6"/>
  <c r="AI12" i="6"/>
  <c r="AI13" i="6"/>
  <c r="AI14" i="6"/>
  <c r="AI15" i="6"/>
  <c r="AI2" i="6"/>
  <c r="AT22" i="6" l="1"/>
  <c r="AT23" i="6"/>
  <c r="AT24" i="6"/>
  <c r="AT25" i="6"/>
  <c r="AT26" i="6"/>
  <c r="AT27" i="6"/>
  <c r="AT28" i="6"/>
  <c r="AT29" i="6"/>
  <c r="AT30" i="6"/>
  <c r="AT31" i="6"/>
  <c r="AT32" i="6"/>
  <c r="AT33" i="6"/>
  <c r="AT34" i="6"/>
  <c r="AT35" i="6"/>
  <c r="AT36" i="6"/>
  <c r="AT37" i="6"/>
  <c r="AT38" i="6"/>
  <c r="AT39" i="6"/>
  <c r="AT40" i="6"/>
  <c r="AT41" i="6"/>
  <c r="AT42" i="6"/>
  <c r="AT43" i="6"/>
  <c r="AT44" i="6"/>
  <c r="AT45" i="6"/>
  <c r="AT46" i="6"/>
  <c r="AT47" i="6"/>
  <c r="AT48" i="6"/>
  <c r="AT49" i="6"/>
  <c r="AT50" i="6"/>
  <c r="AT51" i="6"/>
  <c r="AT52" i="6"/>
  <c r="AT53" i="6"/>
  <c r="AT54" i="6"/>
  <c r="AT55" i="6"/>
  <c r="AT56" i="6"/>
  <c r="AT57" i="6"/>
  <c r="AT58" i="6"/>
  <c r="AT59" i="6"/>
  <c r="AT60" i="6"/>
  <c r="AT61" i="6"/>
  <c r="AT62" i="6"/>
  <c r="AT63" i="6"/>
  <c r="AT64" i="6"/>
  <c r="AT65" i="6"/>
  <c r="AT66" i="6"/>
  <c r="AT67" i="6"/>
  <c r="AT68" i="6"/>
  <c r="AT69" i="6"/>
  <c r="AT70" i="6"/>
  <c r="AT71" i="6"/>
  <c r="AT72" i="6"/>
  <c r="AT73" i="6"/>
  <c r="AT74" i="6"/>
  <c r="AT75" i="6"/>
  <c r="AT76" i="6"/>
  <c r="AT77" i="6"/>
  <c r="AT78" i="6"/>
  <c r="AT79" i="6"/>
  <c r="AT80" i="6"/>
  <c r="AT81" i="6"/>
  <c r="AT82" i="6"/>
  <c r="AT83" i="6"/>
  <c r="AT84" i="6"/>
  <c r="AT85" i="6"/>
  <c r="AT86" i="6"/>
  <c r="AT87" i="6"/>
  <c r="AT88" i="6"/>
  <c r="AT89" i="6"/>
  <c r="AT90" i="6"/>
  <c r="AT91" i="6"/>
  <c r="AT92" i="6"/>
  <c r="AT93" i="6"/>
  <c r="AT94" i="6"/>
  <c r="AT95" i="6"/>
  <c r="AT96" i="6"/>
  <c r="AT97" i="6"/>
  <c r="AT98" i="6"/>
  <c r="AT99" i="6"/>
  <c r="AT100" i="6"/>
  <c r="AT101" i="6"/>
  <c r="AT102" i="6"/>
  <c r="AT103" i="6"/>
  <c r="AT104" i="6"/>
  <c r="AT105" i="6"/>
  <c r="AT106" i="6"/>
  <c r="AT107" i="6"/>
  <c r="AT108" i="6"/>
  <c r="AT109" i="6"/>
  <c r="AT110" i="6"/>
  <c r="AT111" i="6"/>
  <c r="AT112" i="6"/>
  <c r="AT113" i="6"/>
  <c r="AT114" i="6"/>
  <c r="AT115" i="6"/>
  <c r="AT116" i="6"/>
  <c r="AT117" i="6"/>
  <c r="AT118" i="6"/>
  <c r="AT119" i="6"/>
  <c r="AT120" i="6"/>
  <c r="AT121" i="6"/>
  <c r="AT122" i="6"/>
  <c r="AT123" i="6"/>
  <c r="AT124" i="6"/>
  <c r="AT125" i="6"/>
  <c r="AT126" i="6"/>
  <c r="AT127" i="6"/>
  <c r="AT128" i="6"/>
  <c r="AT129" i="6"/>
  <c r="AT130" i="6"/>
  <c r="AT131" i="6"/>
  <c r="AT132" i="6"/>
  <c r="AT133" i="6"/>
  <c r="AT134" i="6"/>
  <c r="AT135" i="6"/>
  <c r="AT136" i="6"/>
  <c r="AT137" i="6"/>
  <c r="AT138" i="6"/>
  <c r="AT139" i="6"/>
  <c r="AT140" i="6"/>
  <c r="AT141" i="6"/>
  <c r="AT142" i="6"/>
  <c r="AT143" i="6"/>
  <c r="AT144" i="6"/>
  <c r="AT145" i="6"/>
  <c r="AT146" i="6"/>
  <c r="AT147" i="6"/>
  <c r="AT148" i="6"/>
  <c r="AT149" i="6"/>
  <c r="AT150" i="6"/>
  <c r="AT151" i="6"/>
  <c r="AT152" i="6"/>
  <c r="AT153" i="6"/>
  <c r="AT154" i="6"/>
  <c r="AT155" i="6"/>
  <c r="AT156" i="6"/>
  <c r="AT157" i="6"/>
  <c r="AT158" i="6"/>
  <c r="AT159" i="6"/>
  <c r="AT160" i="6"/>
  <c r="AT161" i="6"/>
  <c r="AT162" i="6"/>
  <c r="AT163" i="6"/>
  <c r="AT164" i="6"/>
  <c r="AT165" i="6"/>
  <c r="AT166" i="6"/>
  <c r="AT167" i="6"/>
  <c r="AT168" i="6"/>
  <c r="AT169" i="6"/>
  <c r="AT170" i="6"/>
  <c r="AT171" i="6"/>
  <c r="AT172" i="6"/>
  <c r="AT173" i="6"/>
  <c r="AT174" i="6"/>
  <c r="AT175" i="6"/>
  <c r="AT176" i="6"/>
  <c r="AT177" i="6"/>
  <c r="AT178" i="6"/>
  <c r="AT179" i="6"/>
  <c r="AT180" i="6"/>
  <c r="AT181" i="6"/>
  <c r="AT182" i="6"/>
  <c r="AT183" i="6"/>
  <c r="AT184" i="6"/>
  <c r="AT185" i="6"/>
  <c r="AT186" i="6"/>
  <c r="AT187" i="6"/>
  <c r="AT188" i="6"/>
  <c r="AT189" i="6"/>
  <c r="AT190" i="6"/>
  <c r="AT191" i="6"/>
  <c r="AT192" i="6"/>
  <c r="AT193" i="6"/>
  <c r="AT194" i="6"/>
  <c r="AT195" i="6"/>
  <c r="AT196" i="6"/>
  <c r="AT197" i="6"/>
  <c r="AT198" i="6"/>
  <c r="AT199" i="6"/>
  <c r="AT200" i="6"/>
  <c r="AT201" i="6"/>
  <c r="AT202" i="6"/>
  <c r="AT203" i="6"/>
  <c r="AT204" i="6"/>
  <c r="AT205" i="6"/>
  <c r="AT206" i="6"/>
  <c r="AT207" i="6"/>
  <c r="AT208" i="6"/>
  <c r="AT209" i="6"/>
  <c r="AT210" i="6"/>
  <c r="AT211" i="6"/>
  <c r="AT212" i="6"/>
  <c r="AT213" i="6"/>
  <c r="AT214" i="6"/>
  <c r="AT215" i="6"/>
  <c r="AT216" i="6"/>
  <c r="AT217" i="6"/>
  <c r="AT218" i="6"/>
  <c r="AT219" i="6"/>
  <c r="AT220" i="6"/>
  <c r="AT221" i="6"/>
  <c r="AT222" i="6"/>
  <c r="AT223" i="6"/>
  <c r="AT224" i="6"/>
  <c r="AT225" i="6"/>
  <c r="AT226" i="6"/>
  <c r="AT227" i="6"/>
  <c r="AT228" i="6"/>
  <c r="AT229" i="6"/>
  <c r="AT230" i="6"/>
  <c r="AT231" i="6"/>
  <c r="AT232" i="6"/>
  <c r="AT233" i="6"/>
  <c r="AT234" i="6"/>
  <c r="AT235" i="6"/>
  <c r="AT236" i="6"/>
  <c r="AT237" i="6"/>
  <c r="AT238" i="6"/>
  <c r="AT239" i="6"/>
  <c r="AT240" i="6"/>
  <c r="AT241" i="6"/>
  <c r="AT242" i="6"/>
  <c r="AT243" i="6"/>
  <c r="AT244" i="6"/>
  <c r="AT245" i="6"/>
  <c r="AT246" i="6"/>
  <c r="AT247" i="6"/>
  <c r="AT248" i="6"/>
  <c r="AT249" i="6"/>
  <c r="AT250" i="6"/>
  <c r="AT251" i="6"/>
  <c r="AT252" i="6"/>
  <c r="AT253" i="6"/>
  <c r="AT254" i="6"/>
  <c r="AT255" i="6"/>
  <c r="AT256" i="6"/>
  <c r="AT257" i="6"/>
  <c r="AT258" i="6"/>
  <c r="AT259" i="6"/>
  <c r="AT260" i="6"/>
  <c r="AT261" i="6"/>
  <c r="AT262" i="6"/>
  <c r="AT263" i="6"/>
  <c r="AT264" i="6"/>
  <c r="AT265" i="6"/>
  <c r="AT266" i="6"/>
  <c r="AT267" i="6"/>
  <c r="AT268" i="6"/>
  <c r="AT269" i="6"/>
  <c r="AT270" i="6"/>
  <c r="AT271" i="6"/>
  <c r="AT272" i="6"/>
  <c r="AT273" i="6"/>
  <c r="AT274" i="6"/>
  <c r="AT275" i="6"/>
  <c r="AT276" i="6"/>
  <c r="AT277" i="6"/>
  <c r="AT278" i="6"/>
  <c r="AT279" i="6"/>
  <c r="AT280" i="6"/>
  <c r="AT281" i="6"/>
  <c r="AT282" i="6"/>
  <c r="AT283" i="6"/>
  <c r="AT284" i="6"/>
  <c r="AT285" i="6"/>
  <c r="AT286" i="6"/>
  <c r="AT287" i="6"/>
  <c r="AT288" i="6"/>
  <c r="AT289" i="6"/>
  <c r="AT290" i="6"/>
  <c r="AT291" i="6"/>
  <c r="AT292" i="6"/>
  <c r="AT293" i="6"/>
  <c r="AT294" i="6"/>
  <c r="AT295" i="6"/>
  <c r="AT296" i="6"/>
  <c r="AT297" i="6"/>
  <c r="AT298" i="6"/>
  <c r="AT299" i="6"/>
  <c r="AT300" i="6"/>
  <c r="AT301" i="6"/>
  <c r="AT302" i="6"/>
  <c r="AT303" i="6"/>
  <c r="AT304" i="6"/>
  <c r="AT305" i="6"/>
  <c r="AT306" i="6"/>
  <c r="AT307" i="6"/>
  <c r="AT308" i="6"/>
  <c r="AT309" i="6"/>
  <c r="AT310" i="6"/>
  <c r="AT311" i="6"/>
  <c r="AT312" i="6"/>
  <c r="AT313" i="6"/>
  <c r="AT314" i="6"/>
  <c r="AT315" i="6"/>
  <c r="AT316" i="6"/>
  <c r="AT317" i="6"/>
  <c r="AT318" i="6"/>
  <c r="AT319" i="6"/>
  <c r="AT320" i="6"/>
  <c r="AT321" i="6"/>
  <c r="AT322" i="6"/>
  <c r="AT323" i="6"/>
  <c r="AT324" i="6"/>
  <c r="AT325" i="6"/>
  <c r="AT326" i="6"/>
  <c r="AT327" i="6"/>
  <c r="AT328" i="6"/>
  <c r="AT329" i="6"/>
  <c r="AT330" i="6"/>
  <c r="AT331" i="6"/>
  <c r="AT332" i="6"/>
  <c r="AT333" i="6"/>
  <c r="AT334" i="6"/>
  <c r="AT335" i="6"/>
  <c r="AT336" i="6"/>
  <c r="AT337" i="6"/>
  <c r="AT338" i="6"/>
  <c r="AT339" i="6"/>
  <c r="AT340" i="6"/>
  <c r="AT341" i="6"/>
  <c r="AT342" i="6"/>
  <c r="AT343" i="6"/>
  <c r="AT344" i="6"/>
  <c r="AT345" i="6"/>
  <c r="AT346" i="6"/>
  <c r="AT347" i="6"/>
  <c r="AT348" i="6"/>
  <c r="AT349" i="6"/>
  <c r="AT350" i="6"/>
  <c r="AT351" i="6"/>
  <c r="AT352" i="6"/>
  <c r="AT353" i="6"/>
  <c r="AT354" i="6"/>
  <c r="AT355" i="6"/>
  <c r="AT356" i="6"/>
  <c r="AT357" i="6"/>
  <c r="AT358" i="6"/>
  <c r="AT359" i="6"/>
  <c r="AT360" i="6"/>
  <c r="AT361" i="6"/>
  <c r="AT362" i="6"/>
  <c r="AT363" i="6"/>
  <c r="AT364" i="6"/>
  <c r="AT365" i="6"/>
  <c r="AT366" i="6"/>
  <c r="AT367" i="6"/>
  <c r="AT368" i="6"/>
  <c r="AT369" i="6"/>
  <c r="AT370" i="6"/>
  <c r="AT371" i="6"/>
  <c r="AT372" i="6"/>
  <c r="AT373" i="6"/>
  <c r="AT374" i="6"/>
  <c r="AT375" i="6"/>
  <c r="AT376" i="6"/>
  <c r="AT377" i="6"/>
  <c r="AT378" i="6"/>
  <c r="AT379" i="6"/>
  <c r="AT380" i="6"/>
  <c r="AT381" i="6"/>
  <c r="AT382" i="6"/>
  <c r="AT383" i="6"/>
  <c r="AT384" i="6"/>
  <c r="AT385" i="6"/>
  <c r="AT21" i="6"/>
  <c r="AS22" i="6" l="1"/>
  <c r="AS23" i="6"/>
  <c r="AS24" i="6"/>
  <c r="AS25" i="6"/>
  <c r="AS26" i="6"/>
  <c r="AS27" i="6"/>
  <c r="AS28" i="6"/>
  <c r="AS29" i="6"/>
  <c r="AS30" i="6"/>
  <c r="AS31" i="6"/>
  <c r="AS32" i="6"/>
  <c r="AS33" i="6"/>
  <c r="AS34" i="6"/>
  <c r="AS35" i="6"/>
  <c r="AS36" i="6"/>
  <c r="AS37" i="6"/>
  <c r="AS38" i="6"/>
  <c r="AS39" i="6"/>
  <c r="AS40" i="6"/>
  <c r="AS41" i="6"/>
  <c r="AS42" i="6"/>
  <c r="AS43" i="6"/>
  <c r="AS44" i="6"/>
  <c r="AS45" i="6"/>
  <c r="AS46" i="6"/>
  <c r="AS47" i="6"/>
  <c r="AS48" i="6"/>
  <c r="AS49" i="6"/>
  <c r="AS50" i="6"/>
  <c r="AS51" i="6"/>
  <c r="AS52" i="6"/>
  <c r="AS53" i="6"/>
  <c r="AS54" i="6"/>
  <c r="AS55" i="6"/>
  <c r="AS56" i="6"/>
  <c r="AS57" i="6"/>
  <c r="AS58" i="6"/>
  <c r="AS59" i="6"/>
  <c r="AS60" i="6"/>
  <c r="AS61" i="6"/>
  <c r="AS62" i="6"/>
  <c r="AS63" i="6"/>
  <c r="AS64" i="6"/>
  <c r="AS65" i="6"/>
  <c r="AS66" i="6"/>
  <c r="AS67" i="6"/>
  <c r="AS68" i="6"/>
  <c r="AS69" i="6"/>
  <c r="AS70" i="6"/>
  <c r="AS71" i="6"/>
  <c r="AS72" i="6"/>
  <c r="AS73" i="6"/>
  <c r="AS74" i="6"/>
  <c r="AS75" i="6"/>
  <c r="AS76" i="6"/>
  <c r="AS77" i="6"/>
  <c r="AS78" i="6"/>
  <c r="AS79" i="6"/>
  <c r="AS80" i="6"/>
  <c r="AS81" i="6"/>
  <c r="AS82" i="6"/>
  <c r="AS83" i="6"/>
  <c r="AS84" i="6"/>
  <c r="AS85" i="6"/>
  <c r="AS86" i="6"/>
  <c r="AS87" i="6"/>
  <c r="AS88" i="6"/>
  <c r="AS89" i="6"/>
  <c r="AS90" i="6"/>
  <c r="AS91" i="6"/>
  <c r="AS92" i="6"/>
  <c r="AS93" i="6"/>
  <c r="AS94" i="6"/>
  <c r="AS95" i="6"/>
  <c r="AS96" i="6"/>
  <c r="AS97" i="6"/>
  <c r="AS98" i="6"/>
  <c r="AS99" i="6"/>
  <c r="AS100" i="6"/>
  <c r="AS101" i="6"/>
  <c r="AS102" i="6"/>
  <c r="AS103" i="6"/>
  <c r="AS104" i="6"/>
  <c r="AS105" i="6"/>
  <c r="AS106" i="6"/>
  <c r="AS107" i="6"/>
  <c r="AS108" i="6"/>
  <c r="AS109" i="6"/>
  <c r="AS110" i="6"/>
  <c r="AS111" i="6"/>
  <c r="AS112" i="6"/>
  <c r="AS113" i="6"/>
  <c r="AS114" i="6"/>
  <c r="AS115" i="6"/>
  <c r="AS116" i="6"/>
  <c r="AS117" i="6"/>
  <c r="AS118" i="6"/>
  <c r="AS119" i="6"/>
  <c r="AS120" i="6"/>
  <c r="AS121" i="6"/>
  <c r="AS122" i="6"/>
  <c r="AS123" i="6"/>
  <c r="AS124" i="6"/>
  <c r="AS125" i="6"/>
  <c r="AS126" i="6"/>
  <c r="AS127" i="6"/>
  <c r="AS128" i="6"/>
  <c r="AS129" i="6"/>
  <c r="AS130" i="6"/>
  <c r="AS131" i="6"/>
  <c r="AS132" i="6"/>
  <c r="AS133" i="6"/>
  <c r="AS134" i="6"/>
  <c r="AS135" i="6"/>
  <c r="AS136" i="6"/>
  <c r="AS137" i="6"/>
  <c r="AS138" i="6"/>
  <c r="AS139" i="6"/>
  <c r="AS140" i="6"/>
  <c r="AS141" i="6"/>
  <c r="AS142" i="6"/>
  <c r="AS143" i="6"/>
  <c r="AS144" i="6"/>
  <c r="AS145" i="6"/>
  <c r="AS146" i="6"/>
  <c r="AS147" i="6"/>
  <c r="AS148" i="6"/>
  <c r="AS149" i="6"/>
  <c r="AS150" i="6"/>
  <c r="AS151" i="6"/>
  <c r="AS152" i="6"/>
  <c r="AS153" i="6"/>
  <c r="AS154" i="6"/>
  <c r="AS155" i="6"/>
  <c r="AS156" i="6"/>
  <c r="AS157" i="6"/>
  <c r="AS158" i="6"/>
  <c r="AS159" i="6"/>
  <c r="AS160" i="6"/>
  <c r="AS161" i="6"/>
  <c r="AS162" i="6"/>
  <c r="AS163" i="6"/>
  <c r="AS164" i="6"/>
  <c r="AS165" i="6"/>
  <c r="AS166" i="6"/>
  <c r="AS167" i="6"/>
  <c r="AS168" i="6"/>
  <c r="AS169" i="6"/>
  <c r="AS170" i="6"/>
  <c r="AS171" i="6"/>
  <c r="AS172" i="6"/>
  <c r="AS173" i="6"/>
  <c r="AS174" i="6"/>
  <c r="AS175" i="6"/>
  <c r="AS176" i="6"/>
  <c r="AS177" i="6"/>
  <c r="AS178" i="6"/>
  <c r="AS179" i="6"/>
  <c r="AS180" i="6"/>
  <c r="AS181" i="6"/>
  <c r="AS182" i="6"/>
  <c r="AS183" i="6"/>
  <c r="AS184" i="6"/>
  <c r="AS185" i="6"/>
  <c r="AS186" i="6"/>
  <c r="AS187" i="6"/>
  <c r="AS188" i="6"/>
  <c r="AS189" i="6"/>
  <c r="AS190" i="6"/>
  <c r="AS191" i="6"/>
  <c r="AS192" i="6"/>
  <c r="AS193" i="6"/>
  <c r="AS194" i="6"/>
  <c r="AS195" i="6"/>
  <c r="AS196" i="6"/>
  <c r="AS197" i="6"/>
  <c r="AS198" i="6"/>
  <c r="AS199" i="6"/>
  <c r="AS200" i="6"/>
  <c r="AS201" i="6"/>
  <c r="AS202" i="6"/>
  <c r="AS203" i="6"/>
  <c r="AS204" i="6"/>
  <c r="AS205" i="6"/>
  <c r="AS206" i="6"/>
  <c r="AS207" i="6"/>
  <c r="AS208" i="6"/>
  <c r="AS209" i="6"/>
  <c r="AS210" i="6"/>
  <c r="AS211" i="6"/>
  <c r="AS212" i="6"/>
  <c r="AS213" i="6"/>
  <c r="AS214" i="6"/>
  <c r="AS215" i="6"/>
  <c r="AS216" i="6"/>
  <c r="AS217" i="6"/>
  <c r="AS218" i="6"/>
  <c r="AS219" i="6"/>
  <c r="AS220" i="6"/>
  <c r="AS221" i="6"/>
  <c r="AS222" i="6"/>
  <c r="AS223" i="6"/>
  <c r="AS224" i="6"/>
  <c r="AS225" i="6"/>
  <c r="AS226" i="6"/>
  <c r="AS227" i="6"/>
  <c r="AS228" i="6"/>
  <c r="AS229" i="6"/>
  <c r="AS230" i="6"/>
  <c r="AS231" i="6"/>
  <c r="AS232" i="6"/>
  <c r="AS233" i="6"/>
  <c r="AS234" i="6"/>
  <c r="AS235" i="6"/>
  <c r="AS236" i="6"/>
  <c r="AS237" i="6"/>
  <c r="AS238" i="6"/>
  <c r="AS239" i="6"/>
  <c r="AS240" i="6"/>
  <c r="AS241" i="6"/>
  <c r="AS242" i="6"/>
  <c r="AS243" i="6"/>
  <c r="AS244" i="6"/>
  <c r="AS245" i="6"/>
  <c r="AS246" i="6"/>
  <c r="AS247" i="6"/>
  <c r="AS248" i="6"/>
  <c r="AS249" i="6"/>
  <c r="AS250" i="6"/>
  <c r="AS251" i="6"/>
  <c r="AS252" i="6"/>
  <c r="AS253" i="6"/>
  <c r="AS254" i="6"/>
  <c r="AS255" i="6"/>
  <c r="AS256" i="6"/>
  <c r="AS257" i="6"/>
  <c r="AS258" i="6"/>
  <c r="AS259" i="6"/>
  <c r="AS260" i="6"/>
  <c r="AS261" i="6"/>
  <c r="AS262" i="6"/>
  <c r="AS263" i="6"/>
  <c r="AS264" i="6"/>
  <c r="AS265" i="6"/>
  <c r="AS266" i="6"/>
  <c r="AS267" i="6"/>
  <c r="AS268" i="6"/>
  <c r="AS269" i="6"/>
  <c r="AS270" i="6"/>
  <c r="AS271" i="6"/>
  <c r="AS272" i="6"/>
  <c r="AS273" i="6"/>
  <c r="AS274" i="6"/>
  <c r="AS275" i="6"/>
  <c r="AS276" i="6"/>
  <c r="AS277" i="6"/>
  <c r="AS278" i="6"/>
  <c r="AS279" i="6"/>
  <c r="AS280" i="6"/>
  <c r="AS281" i="6"/>
  <c r="AS282" i="6"/>
  <c r="AS283" i="6"/>
  <c r="AS284" i="6"/>
  <c r="AS285" i="6"/>
  <c r="AS286" i="6"/>
  <c r="AS287" i="6"/>
  <c r="AS288" i="6"/>
  <c r="AS289" i="6"/>
  <c r="AS290" i="6"/>
  <c r="AS291" i="6"/>
  <c r="AS292" i="6"/>
  <c r="AS293" i="6"/>
  <c r="AS294" i="6"/>
  <c r="AS295" i="6"/>
  <c r="AS296" i="6"/>
  <c r="AS297" i="6"/>
  <c r="AS298" i="6"/>
  <c r="AS299" i="6"/>
  <c r="AS300" i="6"/>
  <c r="AS301" i="6"/>
  <c r="AS302" i="6"/>
  <c r="AS303" i="6"/>
  <c r="AS304" i="6"/>
  <c r="AS305" i="6"/>
  <c r="AS306" i="6"/>
  <c r="AS307" i="6"/>
  <c r="AS308" i="6"/>
  <c r="AS309" i="6"/>
  <c r="AS310" i="6"/>
  <c r="AS311" i="6"/>
  <c r="AS312" i="6"/>
  <c r="AS313" i="6"/>
  <c r="AS314" i="6"/>
  <c r="AS315" i="6"/>
  <c r="AS316" i="6"/>
  <c r="AS317" i="6"/>
  <c r="AS318" i="6"/>
  <c r="AS319" i="6"/>
  <c r="AS320" i="6"/>
  <c r="AS321" i="6"/>
  <c r="AS322" i="6"/>
  <c r="AS323" i="6"/>
  <c r="AS324" i="6"/>
  <c r="AS325" i="6"/>
  <c r="AS326" i="6"/>
  <c r="AS327" i="6"/>
  <c r="AS328" i="6"/>
  <c r="AS329" i="6"/>
  <c r="AS330" i="6"/>
  <c r="AS331" i="6"/>
  <c r="AS332" i="6"/>
  <c r="AS333" i="6"/>
  <c r="AS334" i="6"/>
  <c r="AS335" i="6"/>
  <c r="AS336" i="6"/>
  <c r="AS337" i="6"/>
  <c r="AS338" i="6"/>
  <c r="AS339" i="6"/>
  <c r="AS340" i="6"/>
  <c r="AS341" i="6"/>
  <c r="AS342" i="6"/>
  <c r="AS343" i="6"/>
  <c r="AS344" i="6"/>
  <c r="AS345" i="6"/>
  <c r="AS346" i="6"/>
  <c r="AS347" i="6"/>
  <c r="AS348" i="6"/>
  <c r="AS349" i="6"/>
  <c r="AS350" i="6"/>
  <c r="AS351" i="6"/>
  <c r="AS352" i="6"/>
  <c r="AS353" i="6"/>
  <c r="AS354" i="6"/>
  <c r="AS355" i="6"/>
  <c r="AS356" i="6"/>
  <c r="AS357" i="6"/>
  <c r="AS358" i="6"/>
  <c r="AS359" i="6"/>
  <c r="AS360" i="6"/>
  <c r="AS361" i="6"/>
  <c r="AS362" i="6"/>
  <c r="AS363" i="6"/>
  <c r="AS364" i="6"/>
  <c r="AS365" i="6"/>
  <c r="AS366" i="6"/>
  <c r="AS367" i="6"/>
  <c r="AS368" i="6"/>
  <c r="AS369" i="6"/>
  <c r="AS370" i="6"/>
  <c r="AS371" i="6"/>
  <c r="AS372" i="6"/>
  <c r="AS373" i="6"/>
  <c r="AS374" i="6"/>
  <c r="AS375" i="6"/>
  <c r="AS376" i="6"/>
  <c r="AS377" i="6"/>
  <c r="AS378" i="6"/>
  <c r="AS379" i="6"/>
  <c r="AS380" i="6"/>
  <c r="AS381" i="6"/>
  <c r="AS382" i="6"/>
  <c r="AS383" i="6"/>
  <c r="AS384" i="6"/>
  <c r="AS385" i="6"/>
  <c r="AS21" i="6"/>
  <c r="D364" i="6" l="1"/>
  <c r="D324" i="6"/>
  <c r="D292" i="6"/>
  <c r="D363" i="6"/>
  <c r="D323" i="6"/>
  <c r="D267" i="6"/>
  <c r="D370" i="6"/>
  <c r="D330" i="6"/>
  <c r="D298" i="6"/>
  <c r="D258" i="6"/>
  <c r="D381" i="6"/>
  <c r="D373" i="6"/>
  <c r="D365" i="6"/>
  <c r="D357" i="6"/>
  <c r="D349" i="6"/>
  <c r="D341" i="6"/>
  <c r="D333" i="6"/>
  <c r="D325" i="6"/>
  <c r="D317" i="6"/>
  <c r="D309" i="6"/>
  <c r="D301" i="6"/>
  <c r="D293" i="6"/>
  <c r="D285" i="6"/>
  <c r="D277" i="6"/>
  <c r="D269" i="6"/>
  <c r="D261" i="6"/>
  <c r="D253" i="6"/>
  <c r="D245" i="6"/>
  <c r="D237" i="6"/>
  <c r="D229" i="6"/>
  <c r="D221" i="6"/>
  <c r="D213" i="6"/>
  <c r="D205" i="6"/>
  <c r="D197" i="6"/>
  <c r="D189" i="6"/>
  <c r="D181" i="6"/>
  <c r="D173" i="6"/>
  <c r="D165" i="6"/>
  <c r="D157" i="6"/>
  <c r="D149" i="6"/>
  <c r="D141" i="6"/>
  <c r="D133" i="6"/>
  <c r="D125" i="6"/>
  <c r="D117" i="6"/>
  <c r="D109" i="6"/>
  <c r="D101" i="6"/>
  <c r="D93" i="6"/>
  <c r="D85" i="6"/>
  <c r="D77" i="6"/>
  <c r="D69" i="6"/>
  <c r="D61" i="6"/>
  <c r="D53" i="6"/>
  <c r="D45" i="6"/>
  <c r="D37" i="6"/>
  <c r="D29" i="6"/>
  <c r="D372" i="6"/>
  <c r="D308" i="6"/>
  <c r="D268" i="6"/>
  <c r="D260" i="6"/>
  <c r="D252" i="6"/>
  <c r="D244" i="6"/>
  <c r="D236" i="6"/>
  <c r="D228" i="6"/>
  <c r="D220" i="6"/>
  <c r="D212" i="6"/>
  <c r="D204" i="6"/>
  <c r="D196" i="6"/>
  <c r="D188" i="6"/>
  <c r="D180" i="6"/>
  <c r="D172" i="6"/>
  <c r="D164" i="6"/>
  <c r="D156" i="6"/>
  <c r="D148" i="6"/>
  <c r="D140" i="6"/>
  <c r="D132" i="6"/>
  <c r="D124" i="6"/>
  <c r="D116" i="6"/>
  <c r="D108" i="6"/>
  <c r="D100" i="6"/>
  <c r="D92" i="6"/>
  <c r="D84" i="6"/>
  <c r="D76" i="6"/>
  <c r="D68" i="6"/>
  <c r="D60" i="6"/>
  <c r="D52" i="6"/>
  <c r="D44" i="6"/>
  <c r="D36" i="6"/>
  <c r="D28" i="6"/>
  <c r="D331" i="6"/>
  <c r="D291" i="6"/>
  <c r="D251" i="6"/>
  <c r="D243" i="6"/>
  <c r="D235" i="6"/>
  <c r="D227" i="6"/>
  <c r="D219" i="6"/>
  <c r="D211" i="6"/>
  <c r="D203" i="6"/>
  <c r="D195" i="6"/>
  <c r="D187" i="6"/>
  <c r="D179" i="6"/>
  <c r="D171" i="6"/>
  <c r="D163" i="6"/>
  <c r="D155" i="6"/>
  <c r="D147" i="6"/>
  <c r="D139" i="6"/>
  <c r="D131" i="6"/>
  <c r="D123" i="6"/>
  <c r="D115" i="6"/>
  <c r="D107" i="6"/>
  <c r="D99" i="6"/>
  <c r="D91" i="6"/>
  <c r="D83" i="6"/>
  <c r="D75" i="6"/>
  <c r="D67" i="6"/>
  <c r="D59" i="6"/>
  <c r="D51" i="6"/>
  <c r="D43" i="6"/>
  <c r="D35" i="6"/>
  <c r="D27" i="6"/>
  <c r="D354" i="6"/>
  <c r="D266" i="6"/>
  <c r="D226" i="6"/>
  <c r="D218" i="6"/>
  <c r="D210" i="6"/>
  <c r="D202" i="6"/>
  <c r="D194" i="6"/>
  <c r="D186" i="6"/>
  <c r="D178" i="6"/>
  <c r="D170" i="6"/>
  <c r="D162" i="6"/>
  <c r="D154" i="6"/>
  <c r="D146" i="6"/>
  <c r="D138" i="6"/>
  <c r="D130" i="6"/>
  <c r="D122" i="6"/>
  <c r="D114" i="6"/>
  <c r="D106" i="6"/>
  <c r="D98" i="6"/>
  <c r="D90" i="6"/>
  <c r="D82" i="6"/>
  <c r="D74" i="6"/>
  <c r="D66" i="6"/>
  <c r="D58" i="6"/>
  <c r="D50" i="6"/>
  <c r="D42" i="6"/>
  <c r="D34" i="6"/>
  <c r="D26" i="6"/>
  <c r="D265" i="6"/>
  <c r="D209" i="6"/>
  <c r="D177" i="6"/>
  <c r="D169" i="6"/>
  <c r="D161" i="6"/>
  <c r="D153" i="6"/>
  <c r="D145" i="6"/>
  <c r="D137" i="6"/>
  <c r="D129" i="6"/>
  <c r="D121" i="6"/>
  <c r="D113" i="6"/>
  <c r="D105" i="6"/>
  <c r="D97" i="6"/>
  <c r="D89" i="6"/>
  <c r="D81" i="6"/>
  <c r="D73" i="6"/>
  <c r="D65" i="6"/>
  <c r="D57" i="6"/>
  <c r="D49" i="6"/>
  <c r="D41" i="6"/>
  <c r="D33" i="6"/>
  <c r="D25" i="6"/>
  <c r="D348" i="6"/>
  <c r="D316" i="6"/>
  <c r="D300" i="6"/>
  <c r="D371" i="6"/>
  <c r="D339" i="6"/>
  <c r="D299" i="6"/>
  <c r="D275" i="6"/>
  <c r="D362" i="6"/>
  <c r="D322" i="6"/>
  <c r="D274" i="6"/>
  <c r="D234" i="6"/>
  <c r="D377" i="6"/>
  <c r="D353" i="6"/>
  <c r="D321" i="6"/>
  <c r="D297" i="6"/>
  <c r="D273" i="6"/>
  <c r="D241" i="6"/>
  <c r="D217" i="6"/>
  <c r="D201" i="6"/>
  <c r="D384" i="6"/>
  <c r="D376" i="6"/>
  <c r="D368" i="6"/>
  <c r="D360" i="6"/>
  <c r="D352" i="6"/>
  <c r="D344" i="6"/>
  <c r="D336" i="6"/>
  <c r="D328" i="6"/>
  <c r="D320" i="6"/>
  <c r="D312" i="6"/>
  <c r="D304" i="6"/>
  <c r="D296" i="6"/>
  <c r="D288" i="6"/>
  <c r="D280" i="6"/>
  <c r="D272" i="6"/>
  <c r="D264" i="6"/>
  <c r="D256" i="6"/>
  <c r="D248" i="6"/>
  <c r="D240" i="6"/>
  <c r="D232" i="6"/>
  <c r="D224" i="6"/>
  <c r="D216" i="6"/>
  <c r="D208" i="6"/>
  <c r="D200" i="6"/>
  <c r="D192" i="6"/>
  <c r="D184" i="6"/>
  <c r="D176" i="6"/>
  <c r="D168" i="6"/>
  <c r="D160" i="6"/>
  <c r="D152" i="6"/>
  <c r="D144" i="6"/>
  <c r="D136" i="6"/>
  <c r="D128" i="6"/>
  <c r="D120" i="6"/>
  <c r="D112" i="6"/>
  <c r="D104" i="6"/>
  <c r="D96" i="6"/>
  <c r="D88" i="6"/>
  <c r="D80" i="6"/>
  <c r="D72" i="6"/>
  <c r="D64" i="6"/>
  <c r="D56" i="6"/>
  <c r="D48" i="6"/>
  <c r="D40" i="6"/>
  <c r="D32" i="6"/>
  <c r="D24" i="6"/>
  <c r="D356" i="6"/>
  <c r="D332" i="6"/>
  <c r="D284" i="6"/>
  <c r="D379" i="6"/>
  <c r="D347" i="6"/>
  <c r="D307" i="6"/>
  <c r="D259" i="6"/>
  <c r="D378" i="6"/>
  <c r="D338" i="6"/>
  <c r="D306" i="6"/>
  <c r="D282" i="6"/>
  <c r="D242" i="6"/>
  <c r="D369" i="6"/>
  <c r="D345" i="6"/>
  <c r="D329" i="6"/>
  <c r="D305" i="6"/>
  <c r="D281" i="6"/>
  <c r="D249" i="6"/>
  <c r="D225" i="6"/>
  <c r="D193" i="6"/>
  <c r="D383" i="6"/>
  <c r="D375" i="6"/>
  <c r="D367" i="6"/>
  <c r="D359" i="6"/>
  <c r="D351" i="6"/>
  <c r="D343" i="6"/>
  <c r="D335" i="6"/>
  <c r="D327" i="6"/>
  <c r="D319" i="6"/>
  <c r="D311" i="6"/>
  <c r="D303" i="6"/>
  <c r="D295" i="6"/>
  <c r="D287" i="6"/>
  <c r="D279" i="6"/>
  <c r="D271" i="6"/>
  <c r="D263" i="6"/>
  <c r="D255" i="6"/>
  <c r="D247" i="6"/>
  <c r="D239" i="6"/>
  <c r="D231" i="6"/>
  <c r="D223" i="6"/>
  <c r="D215" i="6"/>
  <c r="D207" i="6"/>
  <c r="D199" i="6"/>
  <c r="D191" i="6"/>
  <c r="D183" i="6"/>
  <c r="D175" i="6"/>
  <c r="D167" i="6"/>
  <c r="D159" i="6"/>
  <c r="D151" i="6"/>
  <c r="D143" i="6"/>
  <c r="D135" i="6"/>
  <c r="D127" i="6"/>
  <c r="D119" i="6"/>
  <c r="D111" i="6"/>
  <c r="D103" i="6"/>
  <c r="D95" i="6"/>
  <c r="D87" i="6"/>
  <c r="D79" i="6"/>
  <c r="D71" i="6"/>
  <c r="D63" i="6"/>
  <c r="D55" i="6"/>
  <c r="D47" i="6"/>
  <c r="D39" i="6"/>
  <c r="D31" i="6"/>
  <c r="D23" i="6"/>
  <c r="D380" i="6"/>
  <c r="D340" i="6"/>
  <c r="D276" i="6"/>
  <c r="D355" i="6"/>
  <c r="D315" i="6"/>
  <c r="D283" i="6"/>
  <c r="D346" i="6"/>
  <c r="D314" i="6"/>
  <c r="D290" i="6"/>
  <c r="D250" i="6"/>
  <c r="D385" i="6"/>
  <c r="D361" i="6"/>
  <c r="D337" i="6"/>
  <c r="D313" i="6"/>
  <c r="D289" i="6"/>
  <c r="D257" i="6"/>
  <c r="D233" i="6"/>
  <c r="D185" i="6"/>
  <c r="D382" i="6"/>
  <c r="D374" i="6"/>
  <c r="D366" i="6"/>
  <c r="D358" i="6"/>
  <c r="D350" i="6"/>
  <c r="D342" i="6"/>
  <c r="D334" i="6"/>
  <c r="D326" i="6"/>
  <c r="D318" i="6"/>
  <c r="D310" i="6"/>
  <c r="D302" i="6"/>
  <c r="D294" i="6"/>
  <c r="D286" i="6"/>
  <c r="D278" i="6"/>
  <c r="D270" i="6"/>
  <c r="D262" i="6"/>
  <c r="D254" i="6"/>
  <c r="D246" i="6"/>
  <c r="D238" i="6"/>
  <c r="D230" i="6"/>
  <c r="D222" i="6"/>
  <c r="D214" i="6"/>
  <c r="D206" i="6"/>
  <c r="D198" i="6"/>
  <c r="D190" i="6"/>
  <c r="D182" i="6"/>
  <c r="D174" i="6"/>
  <c r="D166" i="6"/>
  <c r="D158" i="6"/>
  <c r="D150" i="6"/>
  <c r="D142" i="6"/>
  <c r="D134" i="6"/>
  <c r="D126" i="6"/>
  <c r="D118" i="6"/>
  <c r="D110" i="6"/>
  <c r="D102" i="6"/>
  <c r="D94" i="6"/>
  <c r="D86" i="6"/>
  <c r="D78" i="6"/>
  <c r="D70" i="6"/>
  <c r="D62" i="6"/>
  <c r="D54" i="6"/>
  <c r="D46" i="6"/>
  <c r="D38" i="6"/>
  <c r="D30" i="6"/>
  <c r="D22" i="6"/>
  <c r="H385" i="6"/>
  <c r="H384" i="6"/>
  <c r="H383" i="6"/>
  <c r="H382" i="6"/>
  <c r="H381" i="6"/>
  <c r="H380" i="6"/>
  <c r="H379" i="6"/>
  <c r="H378" i="6"/>
  <c r="H377" i="6"/>
  <c r="H376" i="6"/>
  <c r="H375" i="6"/>
  <c r="H374" i="6"/>
  <c r="H373" i="6"/>
  <c r="H372" i="6"/>
  <c r="H371" i="6"/>
  <c r="H370" i="6"/>
  <c r="H369" i="6"/>
  <c r="H368" i="6"/>
  <c r="H367" i="6"/>
  <c r="H366" i="6"/>
  <c r="H365" i="6"/>
  <c r="H364" i="6"/>
  <c r="H363" i="6"/>
  <c r="H362" i="6"/>
  <c r="H361" i="6"/>
  <c r="H360" i="6"/>
  <c r="H359" i="6"/>
  <c r="H358" i="6"/>
  <c r="H357" i="6"/>
  <c r="H356" i="6"/>
  <c r="H355" i="6"/>
  <c r="H354" i="6"/>
  <c r="H353" i="6"/>
  <c r="H352" i="6"/>
  <c r="H351" i="6"/>
  <c r="H350" i="6"/>
  <c r="H349" i="6"/>
  <c r="H348" i="6"/>
  <c r="H347" i="6"/>
  <c r="H346" i="6"/>
  <c r="H345" i="6"/>
  <c r="H344" i="6"/>
  <c r="H343" i="6"/>
  <c r="H342" i="6"/>
  <c r="H341" i="6"/>
  <c r="H340" i="6"/>
  <c r="H339" i="6"/>
  <c r="H338" i="6"/>
  <c r="H337" i="6"/>
  <c r="H336" i="6"/>
  <c r="H335" i="6"/>
  <c r="H334" i="6"/>
  <c r="H333" i="6"/>
  <c r="H332" i="6"/>
  <c r="H331" i="6"/>
  <c r="H330" i="6"/>
  <c r="H329" i="6"/>
  <c r="H328" i="6"/>
  <c r="H327" i="6"/>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BU370" i="6" l="1"/>
  <c r="BU338" i="6"/>
  <c r="BU306" i="6"/>
  <c r="BU274" i="6"/>
  <c r="BU242" i="6"/>
  <c r="BU210" i="6"/>
  <c r="BU178" i="6"/>
  <c r="BU146" i="6"/>
  <c r="BU114" i="6"/>
  <c r="BU82" i="6"/>
  <c r="BU34" i="6"/>
  <c r="BU361" i="6"/>
  <c r="BU329" i="6"/>
  <c r="BU297" i="6"/>
  <c r="BU265" i="6"/>
  <c r="BU233" i="6"/>
  <c r="BU209" i="6"/>
  <c r="BU177" i="6"/>
  <c r="BU145" i="6"/>
  <c r="BU105" i="6"/>
  <c r="BU73" i="6"/>
  <c r="BU33" i="6"/>
  <c r="BU368" i="6"/>
  <c r="BU336" i="6"/>
  <c r="BU304" i="6"/>
  <c r="BU272" i="6"/>
  <c r="BU240" i="6"/>
  <c r="BU208" i="6"/>
  <c r="BU176" i="6"/>
  <c r="BU144" i="6"/>
  <c r="BU112" i="6"/>
  <c r="BU80" i="6"/>
  <c r="BU32" i="6"/>
  <c r="BU375" i="6"/>
  <c r="BU343" i="6"/>
  <c r="BU311" i="6"/>
  <c r="BU279" i="6"/>
  <c r="BU239" i="6"/>
  <c r="BU207" i="6"/>
  <c r="BU159" i="6"/>
  <c r="BU379" i="6"/>
  <c r="BU371" i="6"/>
  <c r="BU363" i="6"/>
  <c r="BU355" i="6"/>
  <c r="BU347" i="6"/>
  <c r="BU339" i="6"/>
  <c r="BU331" i="6"/>
  <c r="BU323" i="6"/>
  <c r="BU315" i="6"/>
  <c r="BU307" i="6"/>
  <c r="BU299" i="6"/>
  <c r="BU291" i="6"/>
  <c r="BU283" i="6"/>
  <c r="BU275" i="6"/>
  <c r="BU267" i="6"/>
  <c r="BU259" i="6"/>
  <c r="BU251" i="6"/>
  <c r="BU243" i="6"/>
  <c r="BU235" i="6"/>
  <c r="BU227" i="6"/>
  <c r="BU219" i="6"/>
  <c r="BU211" i="6"/>
  <c r="BU203" i="6"/>
  <c r="BU195" i="6"/>
  <c r="BU187" i="6"/>
  <c r="BU179" i="6"/>
  <c r="BU171" i="6"/>
  <c r="BU163" i="6"/>
  <c r="BU155" i="6"/>
  <c r="BU147" i="6"/>
  <c r="BU139" i="6"/>
  <c r="BU131" i="6"/>
  <c r="BU123" i="6"/>
  <c r="BU115" i="6"/>
  <c r="BU107" i="6"/>
  <c r="BU99" i="6"/>
  <c r="BU91" i="6"/>
  <c r="BU83" i="6"/>
  <c r="BU75" i="6"/>
  <c r="BU67" i="6"/>
  <c r="BU59" i="6"/>
  <c r="BU51" i="6"/>
  <c r="BU43" i="6"/>
  <c r="BU35" i="6"/>
  <c r="BU27" i="6"/>
  <c r="BU26" i="6"/>
  <c r="BU121" i="6"/>
  <c r="BU378" i="6"/>
  <c r="BU346" i="6"/>
  <c r="BU314" i="6"/>
  <c r="BU282" i="6"/>
  <c r="BU250" i="6"/>
  <c r="BU218" i="6"/>
  <c r="BU186" i="6"/>
  <c r="BU154" i="6"/>
  <c r="BU122" i="6"/>
  <c r="BU90" i="6"/>
  <c r="BU58" i="6"/>
  <c r="BU385" i="6"/>
  <c r="BU353" i="6"/>
  <c r="BU321" i="6"/>
  <c r="BU289" i="6"/>
  <c r="BU257" i="6"/>
  <c r="BU225" i="6"/>
  <c r="BU193" i="6"/>
  <c r="BU161" i="6"/>
  <c r="BU153" i="6"/>
  <c r="BU113" i="6"/>
  <c r="BU81" i="6"/>
  <c r="BU25" i="6"/>
  <c r="BU360" i="6"/>
  <c r="BU328" i="6"/>
  <c r="BU288" i="6"/>
  <c r="BU256" i="6"/>
  <c r="BU224" i="6"/>
  <c r="BU192" i="6"/>
  <c r="BU160" i="6"/>
  <c r="BU128" i="6"/>
  <c r="BU96" i="6"/>
  <c r="BU64" i="6"/>
  <c r="BU40" i="6"/>
  <c r="BU367" i="6"/>
  <c r="BU335" i="6"/>
  <c r="BU303" i="6"/>
  <c r="BU271" i="6"/>
  <c r="BU247" i="6"/>
  <c r="BU215" i="6"/>
  <c r="BU183" i="6"/>
  <c r="BU151" i="6"/>
  <c r="BU127" i="6"/>
  <c r="BU103" i="6"/>
  <c r="BU79" i="6"/>
  <c r="BU55" i="6"/>
  <c r="BU39" i="6"/>
  <c r="BU374" i="6"/>
  <c r="BU342" i="6"/>
  <c r="BU318" i="6"/>
  <c r="BU302" i="6"/>
  <c r="BU286" i="6"/>
  <c r="BU278" i="6"/>
  <c r="BU270" i="6"/>
  <c r="BU262" i="6"/>
  <c r="BU254" i="6"/>
  <c r="BU246" i="6"/>
  <c r="BU238" i="6"/>
  <c r="BU230" i="6"/>
  <c r="BU222" i="6"/>
  <c r="BU214" i="6"/>
  <c r="BU206" i="6"/>
  <c r="BU198" i="6"/>
  <c r="BU190" i="6"/>
  <c r="BU182" i="6"/>
  <c r="BU174" i="6"/>
  <c r="BU166" i="6"/>
  <c r="BU158" i="6"/>
  <c r="BU150" i="6"/>
  <c r="BU142" i="6"/>
  <c r="BU134" i="6"/>
  <c r="BU126" i="6"/>
  <c r="BU118" i="6"/>
  <c r="BU110" i="6"/>
  <c r="BU102" i="6"/>
  <c r="BU94" i="6"/>
  <c r="BU86" i="6"/>
  <c r="BU78" i="6"/>
  <c r="BU70" i="6"/>
  <c r="BU62" i="6"/>
  <c r="BU54" i="6"/>
  <c r="BU46" i="6"/>
  <c r="BU38" i="6"/>
  <c r="BU30" i="6"/>
  <c r="BU362" i="6"/>
  <c r="BU330" i="6"/>
  <c r="BU290" i="6"/>
  <c r="BU258" i="6"/>
  <c r="BU226" i="6"/>
  <c r="BU194" i="6"/>
  <c r="BU170" i="6"/>
  <c r="BU138" i="6"/>
  <c r="BU106" i="6"/>
  <c r="BU74" i="6"/>
  <c r="BU42" i="6"/>
  <c r="BU369" i="6"/>
  <c r="BU337" i="6"/>
  <c r="BU305" i="6"/>
  <c r="BU273" i="6"/>
  <c r="BU241" i="6"/>
  <c r="BU201" i="6"/>
  <c r="BU169" i="6"/>
  <c r="BU137" i="6"/>
  <c r="BU97" i="6"/>
  <c r="BU65" i="6"/>
  <c r="BU49" i="6"/>
  <c r="BU384" i="6"/>
  <c r="BU352" i="6"/>
  <c r="BU320" i="6"/>
  <c r="BU296" i="6"/>
  <c r="BU264" i="6"/>
  <c r="BU232" i="6"/>
  <c r="BU200" i="6"/>
  <c r="BU168" i="6"/>
  <c r="BU136" i="6"/>
  <c r="BU104" i="6"/>
  <c r="BU72" i="6"/>
  <c r="BU24" i="6"/>
  <c r="BU359" i="6"/>
  <c r="BU327" i="6"/>
  <c r="BU295" i="6"/>
  <c r="BU263" i="6"/>
  <c r="BU231" i="6"/>
  <c r="BU199" i="6"/>
  <c r="BU175" i="6"/>
  <c r="BU143" i="6"/>
  <c r="BU119" i="6"/>
  <c r="BU95" i="6"/>
  <c r="BU71" i="6"/>
  <c r="BU47" i="6"/>
  <c r="BU23" i="6"/>
  <c r="BU366" i="6"/>
  <c r="BU350" i="6"/>
  <c r="BU326" i="6"/>
  <c r="BU381" i="6"/>
  <c r="BU357" i="6"/>
  <c r="BU333" i="6"/>
  <c r="BU309" i="6"/>
  <c r="BU285" i="6"/>
  <c r="BU261" i="6"/>
  <c r="BU237" i="6"/>
  <c r="BU213" i="6"/>
  <c r="BU189" i="6"/>
  <c r="BU173" i="6"/>
  <c r="BU157" i="6"/>
  <c r="BU141" i="6"/>
  <c r="BU125" i="6"/>
  <c r="BU109" i="6"/>
  <c r="BU93" i="6"/>
  <c r="BU85" i="6"/>
  <c r="BU77" i="6"/>
  <c r="BU69" i="6"/>
  <c r="BU61" i="6"/>
  <c r="BU53" i="6"/>
  <c r="BU45" i="6"/>
  <c r="BU37" i="6"/>
  <c r="BU29" i="6"/>
  <c r="BU354" i="6"/>
  <c r="BU322" i="6"/>
  <c r="BU298" i="6"/>
  <c r="BU266" i="6"/>
  <c r="BU234" i="6"/>
  <c r="BU202" i="6"/>
  <c r="BU162" i="6"/>
  <c r="BU130" i="6"/>
  <c r="BU98" i="6"/>
  <c r="BU66" i="6"/>
  <c r="BU50" i="6"/>
  <c r="BU377" i="6"/>
  <c r="BU345" i="6"/>
  <c r="BU313" i="6"/>
  <c r="BU281" i="6"/>
  <c r="BU249" i="6"/>
  <c r="BU217" i="6"/>
  <c r="BU185" i="6"/>
  <c r="BU129" i="6"/>
  <c r="BU89" i="6"/>
  <c r="BU57" i="6"/>
  <c r="BU41" i="6"/>
  <c r="BU376" i="6"/>
  <c r="BU344" i="6"/>
  <c r="BU312" i="6"/>
  <c r="BU280" i="6"/>
  <c r="BU248" i="6"/>
  <c r="BU216" i="6"/>
  <c r="BU184" i="6"/>
  <c r="BU152" i="6"/>
  <c r="BU120" i="6"/>
  <c r="BU88" i="6"/>
  <c r="BU56" i="6"/>
  <c r="BU48" i="6"/>
  <c r="BU383" i="6"/>
  <c r="BU351" i="6"/>
  <c r="BU319" i="6"/>
  <c r="BU287" i="6"/>
  <c r="BU255" i="6"/>
  <c r="BU223" i="6"/>
  <c r="BU191" i="6"/>
  <c r="BU167" i="6"/>
  <c r="BU135" i="6"/>
  <c r="BU111" i="6"/>
  <c r="BU87" i="6"/>
  <c r="BU63" i="6"/>
  <c r="BU31" i="6"/>
  <c r="BU382" i="6"/>
  <c r="BU358" i="6"/>
  <c r="BU334" i="6"/>
  <c r="BU310" i="6"/>
  <c r="BU294" i="6"/>
  <c r="BU373" i="6"/>
  <c r="BU365" i="6"/>
  <c r="BU349" i="6"/>
  <c r="BU341" i="6"/>
  <c r="BU325" i="6"/>
  <c r="BU317" i="6"/>
  <c r="BU301" i="6"/>
  <c r="BU293" i="6"/>
  <c r="BU277" i="6"/>
  <c r="BU269" i="6"/>
  <c r="BU253" i="6"/>
  <c r="BU245" i="6"/>
  <c r="BU229" i="6"/>
  <c r="BU221" i="6"/>
  <c r="BU205" i="6"/>
  <c r="BU197" i="6"/>
  <c r="BU181" i="6"/>
  <c r="BU165" i="6"/>
  <c r="BU149" i="6"/>
  <c r="BU133" i="6"/>
  <c r="BU117" i="6"/>
  <c r="BU101" i="6"/>
  <c r="BU380" i="6"/>
  <c r="BU372" i="6"/>
  <c r="BU364" i="6"/>
  <c r="BU356" i="6"/>
  <c r="BU348" i="6"/>
  <c r="BU340" i="6"/>
  <c r="BU332" i="6"/>
  <c r="BU324" i="6"/>
  <c r="BU316" i="6"/>
  <c r="BU308" i="6"/>
  <c r="BU300" i="6"/>
  <c r="BU292" i="6"/>
  <c r="BU284" i="6"/>
  <c r="BU276" i="6"/>
  <c r="BU268" i="6"/>
  <c r="BU260" i="6"/>
  <c r="BU252" i="6"/>
  <c r="BU244" i="6"/>
  <c r="BU236" i="6"/>
  <c r="BU228" i="6"/>
  <c r="BU220" i="6"/>
  <c r="BU212" i="6"/>
  <c r="BU204" i="6"/>
  <c r="BU196" i="6"/>
  <c r="BU188" i="6"/>
  <c r="BU180" i="6"/>
  <c r="BU172" i="6"/>
  <c r="BU164" i="6"/>
  <c r="BU156" i="6"/>
  <c r="BU148" i="6"/>
  <c r="BU140" i="6"/>
  <c r="BU132" i="6"/>
  <c r="BU124" i="6"/>
  <c r="BU116" i="6"/>
  <c r="BU108" i="6"/>
  <c r="BU100" i="6"/>
  <c r="BU92" i="6"/>
  <c r="BU84" i="6"/>
  <c r="BU76" i="6"/>
  <c r="BU68" i="6"/>
  <c r="BU60" i="6"/>
  <c r="BU52" i="6"/>
  <c r="BU44" i="6"/>
  <c r="BU36" i="6"/>
  <c r="BU28" i="6"/>
  <c r="BU22" i="6"/>
  <c r="C385" i="6" l="1"/>
  <c r="I385" i="6" s="1"/>
  <c r="C384" i="6"/>
  <c r="I384" i="6" s="1"/>
  <c r="C383" i="6"/>
  <c r="I383" i="6" s="1"/>
  <c r="C382" i="6"/>
  <c r="I382" i="6" s="1"/>
  <c r="C381" i="6"/>
  <c r="I381" i="6" s="1"/>
  <c r="C380" i="6"/>
  <c r="I380" i="6" s="1"/>
  <c r="C379" i="6"/>
  <c r="I379" i="6" s="1"/>
  <c r="C378" i="6"/>
  <c r="I378" i="6" s="1"/>
  <c r="C377" i="6"/>
  <c r="I377" i="6" s="1"/>
  <c r="C376" i="6"/>
  <c r="I376" i="6" s="1"/>
  <c r="C375" i="6"/>
  <c r="I375" i="6" s="1"/>
  <c r="C374" i="6"/>
  <c r="I374" i="6" s="1"/>
  <c r="C373" i="6"/>
  <c r="I373" i="6" s="1"/>
  <c r="C372" i="6"/>
  <c r="I372" i="6" s="1"/>
  <c r="C371" i="6"/>
  <c r="I371" i="6" s="1"/>
  <c r="C370" i="6"/>
  <c r="I370" i="6" s="1"/>
  <c r="C369" i="6"/>
  <c r="I369" i="6" s="1"/>
  <c r="C368" i="6"/>
  <c r="I368" i="6" s="1"/>
  <c r="C367" i="6"/>
  <c r="I367" i="6" s="1"/>
  <c r="C366" i="6"/>
  <c r="I366" i="6" s="1"/>
  <c r="C365" i="6"/>
  <c r="I365" i="6" s="1"/>
  <c r="C364" i="6"/>
  <c r="I364" i="6" s="1"/>
  <c r="C363" i="6"/>
  <c r="I363" i="6" s="1"/>
  <c r="C362" i="6"/>
  <c r="I362" i="6" s="1"/>
  <c r="C361" i="6"/>
  <c r="I361" i="6" s="1"/>
  <c r="C360" i="6"/>
  <c r="I360" i="6" s="1"/>
  <c r="C359" i="6"/>
  <c r="I359" i="6" s="1"/>
  <c r="C358" i="6"/>
  <c r="I358" i="6" s="1"/>
  <c r="C357" i="6"/>
  <c r="I357" i="6" s="1"/>
  <c r="C356" i="6"/>
  <c r="I356" i="6" s="1"/>
  <c r="C355" i="6"/>
  <c r="I355" i="6" s="1"/>
  <c r="C354" i="6"/>
  <c r="I354" i="6" s="1"/>
  <c r="C353" i="6"/>
  <c r="I353" i="6" s="1"/>
  <c r="C352" i="6"/>
  <c r="I352" i="6" s="1"/>
  <c r="C351" i="6"/>
  <c r="I351" i="6" s="1"/>
  <c r="C350" i="6"/>
  <c r="I350" i="6" s="1"/>
  <c r="C349" i="6"/>
  <c r="I349" i="6" s="1"/>
  <c r="C348" i="6"/>
  <c r="I348" i="6" s="1"/>
  <c r="C347" i="6"/>
  <c r="I347" i="6" s="1"/>
  <c r="C346" i="6"/>
  <c r="I346" i="6" s="1"/>
  <c r="C345" i="6"/>
  <c r="I345" i="6" s="1"/>
  <c r="C344" i="6"/>
  <c r="I344" i="6" s="1"/>
  <c r="C343" i="6"/>
  <c r="I343" i="6" s="1"/>
  <c r="C342" i="6"/>
  <c r="I342" i="6" s="1"/>
  <c r="C341" i="6"/>
  <c r="I341" i="6" s="1"/>
  <c r="C340" i="6"/>
  <c r="I340" i="6" s="1"/>
  <c r="C339" i="6"/>
  <c r="I339" i="6" s="1"/>
  <c r="C338" i="6"/>
  <c r="I338" i="6" s="1"/>
  <c r="C337" i="6"/>
  <c r="I337" i="6" s="1"/>
  <c r="C336" i="6"/>
  <c r="I336" i="6" s="1"/>
  <c r="C335" i="6"/>
  <c r="I335" i="6" s="1"/>
  <c r="C334" i="6"/>
  <c r="I334" i="6" s="1"/>
  <c r="C333" i="6"/>
  <c r="I333" i="6" s="1"/>
  <c r="C332" i="6"/>
  <c r="I332" i="6" s="1"/>
  <c r="C331" i="6"/>
  <c r="I331" i="6" s="1"/>
  <c r="C330" i="6"/>
  <c r="I330" i="6" s="1"/>
  <c r="C329" i="6"/>
  <c r="I329" i="6" s="1"/>
  <c r="C328" i="6"/>
  <c r="I328" i="6" s="1"/>
  <c r="C327" i="6"/>
  <c r="I327" i="6" s="1"/>
  <c r="C326" i="6"/>
  <c r="I326" i="6" s="1"/>
  <c r="C325" i="6"/>
  <c r="I325" i="6" s="1"/>
  <c r="C324" i="6"/>
  <c r="I324" i="6" s="1"/>
  <c r="C323" i="6"/>
  <c r="I323" i="6" s="1"/>
  <c r="C322" i="6"/>
  <c r="I322" i="6" s="1"/>
  <c r="C321" i="6"/>
  <c r="I321" i="6" s="1"/>
  <c r="C320" i="6"/>
  <c r="I320" i="6" s="1"/>
  <c r="C319" i="6"/>
  <c r="I319" i="6" s="1"/>
  <c r="C318" i="6"/>
  <c r="I318" i="6" s="1"/>
  <c r="C317" i="6"/>
  <c r="I317" i="6" s="1"/>
  <c r="C316" i="6"/>
  <c r="I316" i="6" s="1"/>
  <c r="C315" i="6"/>
  <c r="I315" i="6" s="1"/>
  <c r="C314" i="6"/>
  <c r="I314" i="6" s="1"/>
  <c r="C313" i="6"/>
  <c r="I313" i="6" s="1"/>
  <c r="C312" i="6"/>
  <c r="I312" i="6" s="1"/>
  <c r="C311" i="6"/>
  <c r="I311" i="6" s="1"/>
  <c r="C310" i="6"/>
  <c r="I310" i="6" s="1"/>
  <c r="C309" i="6"/>
  <c r="I309" i="6" s="1"/>
  <c r="C308" i="6"/>
  <c r="I308" i="6" s="1"/>
  <c r="C307" i="6"/>
  <c r="I307" i="6" s="1"/>
  <c r="C306" i="6"/>
  <c r="I306" i="6" s="1"/>
  <c r="C305" i="6"/>
  <c r="I305" i="6" s="1"/>
  <c r="C304" i="6"/>
  <c r="I304" i="6" s="1"/>
  <c r="C303" i="6"/>
  <c r="I303" i="6" s="1"/>
  <c r="C302" i="6"/>
  <c r="I302" i="6" s="1"/>
  <c r="C301" i="6"/>
  <c r="I301" i="6" s="1"/>
  <c r="C300" i="6"/>
  <c r="I300" i="6" s="1"/>
  <c r="C299" i="6"/>
  <c r="I299" i="6" s="1"/>
  <c r="C298" i="6"/>
  <c r="I298" i="6" s="1"/>
  <c r="C297" i="6"/>
  <c r="I297" i="6" s="1"/>
  <c r="C296" i="6"/>
  <c r="I296" i="6" s="1"/>
  <c r="C295" i="6"/>
  <c r="I295" i="6" s="1"/>
  <c r="C294" i="6"/>
  <c r="I294" i="6" s="1"/>
  <c r="C293" i="6"/>
  <c r="I293" i="6" s="1"/>
  <c r="C292" i="6"/>
  <c r="I292" i="6" s="1"/>
  <c r="C291" i="6"/>
  <c r="I291" i="6" s="1"/>
  <c r="C290" i="6"/>
  <c r="I290" i="6" s="1"/>
  <c r="C289" i="6"/>
  <c r="I289" i="6" s="1"/>
  <c r="C288" i="6"/>
  <c r="I288" i="6" s="1"/>
  <c r="C287" i="6"/>
  <c r="I287" i="6" s="1"/>
  <c r="C286" i="6"/>
  <c r="I286" i="6" s="1"/>
  <c r="C285" i="6"/>
  <c r="I285" i="6" s="1"/>
  <c r="C284" i="6"/>
  <c r="I284" i="6" s="1"/>
  <c r="C283" i="6"/>
  <c r="I283" i="6" s="1"/>
  <c r="C282" i="6"/>
  <c r="I282" i="6" s="1"/>
  <c r="C281" i="6"/>
  <c r="I281" i="6" s="1"/>
  <c r="C280" i="6"/>
  <c r="I280" i="6" s="1"/>
  <c r="C279" i="6"/>
  <c r="I279" i="6" s="1"/>
  <c r="C278" i="6"/>
  <c r="I278" i="6" s="1"/>
  <c r="C277" i="6"/>
  <c r="I277" i="6" s="1"/>
  <c r="C276" i="6"/>
  <c r="I276" i="6" s="1"/>
  <c r="C275" i="6"/>
  <c r="I275" i="6" s="1"/>
  <c r="C274" i="6"/>
  <c r="I274" i="6" s="1"/>
  <c r="C273" i="6"/>
  <c r="I273" i="6" s="1"/>
  <c r="C272" i="6"/>
  <c r="I272" i="6" s="1"/>
  <c r="C271" i="6"/>
  <c r="I271" i="6" s="1"/>
  <c r="C270" i="6"/>
  <c r="I270" i="6" s="1"/>
  <c r="C269" i="6"/>
  <c r="I269" i="6" s="1"/>
  <c r="C268" i="6"/>
  <c r="I268" i="6" s="1"/>
  <c r="C267" i="6"/>
  <c r="I267" i="6" s="1"/>
  <c r="C266" i="6"/>
  <c r="I266" i="6" s="1"/>
  <c r="C265" i="6"/>
  <c r="I265" i="6" s="1"/>
  <c r="C264" i="6"/>
  <c r="I264" i="6" s="1"/>
  <c r="C263" i="6"/>
  <c r="I263" i="6" s="1"/>
  <c r="C262" i="6"/>
  <c r="I262" i="6" s="1"/>
  <c r="C261" i="6"/>
  <c r="I261" i="6" s="1"/>
  <c r="C260" i="6"/>
  <c r="I260" i="6" s="1"/>
  <c r="C259" i="6"/>
  <c r="I259" i="6" s="1"/>
  <c r="C258" i="6"/>
  <c r="I258" i="6" s="1"/>
  <c r="C257" i="6"/>
  <c r="I257" i="6" s="1"/>
  <c r="C256" i="6"/>
  <c r="I256" i="6" s="1"/>
  <c r="C255" i="6"/>
  <c r="I255" i="6" s="1"/>
  <c r="C254" i="6"/>
  <c r="I254" i="6" s="1"/>
  <c r="C253" i="6"/>
  <c r="I253" i="6" s="1"/>
  <c r="C252" i="6"/>
  <c r="I252" i="6" s="1"/>
  <c r="C251" i="6"/>
  <c r="I251" i="6" s="1"/>
  <c r="C250" i="6"/>
  <c r="I250" i="6" s="1"/>
  <c r="C249" i="6"/>
  <c r="I249" i="6" s="1"/>
  <c r="C248" i="6"/>
  <c r="I248" i="6" s="1"/>
  <c r="C247" i="6"/>
  <c r="I247" i="6" s="1"/>
  <c r="C246" i="6"/>
  <c r="I246" i="6" s="1"/>
  <c r="C245" i="6"/>
  <c r="I245" i="6" s="1"/>
  <c r="C244" i="6"/>
  <c r="I244" i="6" s="1"/>
  <c r="C243" i="6"/>
  <c r="I243" i="6" s="1"/>
  <c r="C242" i="6"/>
  <c r="I242" i="6" s="1"/>
  <c r="C241" i="6"/>
  <c r="I241" i="6" s="1"/>
  <c r="C240" i="6"/>
  <c r="I240" i="6" s="1"/>
  <c r="C239" i="6"/>
  <c r="I239" i="6" s="1"/>
  <c r="C238" i="6"/>
  <c r="I238" i="6" s="1"/>
  <c r="C237" i="6"/>
  <c r="I237" i="6" s="1"/>
  <c r="C236" i="6"/>
  <c r="I236" i="6" s="1"/>
  <c r="C235" i="6"/>
  <c r="I235" i="6" s="1"/>
  <c r="C234" i="6"/>
  <c r="I234" i="6" s="1"/>
  <c r="C233" i="6"/>
  <c r="I233" i="6" s="1"/>
  <c r="C232" i="6"/>
  <c r="I232" i="6" s="1"/>
  <c r="C231" i="6"/>
  <c r="I231" i="6" s="1"/>
  <c r="C230" i="6"/>
  <c r="I230" i="6" s="1"/>
  <c r="C229" i="6"/>
  <c r="I229" i="6" s="1"/>
  <c r="C228" i="6"/>
  <c r="I228" i="6" s="1"/>
  <c r="C227" i="6"/>
  <c r="I227" i="6" s="1"/>
  <c r="C226" i="6"/>
  <c r="I226" i="6" s="1"/>
  <c r="C225" i="6"/>
  <c r="I225" i="6" s="1"/>
  <c r="C224" i="6"/>
  <c r="I224" i="6" s="1"/>
  <c r="C223" i="6"/>
  <c r="I223" i="6" s="1"/>
  <c r="C222" i="6"/>
  <c r="I222" i="6" s="1"/>
  <c r="C221" i="6"/>
  <c r="I221" i="6" s="1"/>
  <c r="C220" i="6"/>
  <c r="I220" i="6" s="1"/>
  <c r="C219" i="6"/>
  <c r="I219" i="6" s="1"/>
  <c r="C218" i="6"/>
  <c r="I218" i="6" s="1"/>
  <c r="C217" i="6"/>
  <c r="I217" i="6" s="1"/>
  <c r="C216" i="6"/>
  <c r="I216" i="6" s="1"/>
  <c r="C215" i="6"/>
  <c r="I215" i="6" s="1"/>
  <c r="C214" i="6"/>
  <c r="I214" i="6" s="1"/>
  <c r="C213" i="6"/>
  <c r="I213" i="6" s="1"/>
  <c r="C212" i="6"/>
  <c r="I212" i="6" s="1"/>
  <c r="C211" i="6"/>
  <c r="I211" i="6" s="1"/>
  <c r="C210" i="6"/>
  <c r="I210" i="6" s="1"/>
  <c r="C209" i="6"/>
  <c r="I209" i="6" s="1"/>
  <c r="C208" i="6"/>
  <c r="I208" i="6" s="1"/>
  <c r="C207" i="6"/>
  <c r="I207" i="6" s="1"/>
  <c r="C206" i="6"/>
  <c r="I206" i="6" s="1"/>
  <c r="C205" i="6"/>
  <c r="I205" i="6" s="1"/>
  <c r="C204" i="6"/>
  <c r="I204" i="6" s="1"/>
  <c r="C203" i="6"/>
  <c r="I203" i="6" s="1"/>
  <c r="C202" i="6"/>
  <c r="I202" i="6" s="1"/>
  <c r="C201" i="6"/>
  <c r="I201" i="6" s="1"/>
  <c r="C200" i="6"/>
  <c r="I200" i="6" s="1"/>
  <c r="C199" i="6"/>
  <c r="I199" i="6" s="1"/>
  <c r="C198" i="6"/>
  <c r="I198" i="6" s="1"/>
  <c r="C197" i="6"/>
  <c r="I197" i="6" s="1"/>
  <c r="C196" i="6"/>
  <c r="I196" i="6" s="1"/>
  <c r="C195" i="6"/>
  <c r="I195" i="6" s="1"/>
  <c r="C194" i="6"/>
  <c r="I194" i="6" s="1"/>
  <c r="C193" i="6"/>
  <c r="I193" i="6" s="1"/>
  <c r="C192" i="6"/>
  <c r="I192" i="6" s="1"/>
  <c r="C191" i="6"/>
  <c r="I191" i="6" s="1"/>
  <c r="C190" i="6"/>
  <c r="I190" i="6" s="1"/>
  <c r="C189" i="6"/>
  <c r="I189" i="6" s="1"/>
  <c r="C188" i="6"/>
  <c r="I188" i="6" s="1"/>
  <c r="C187" i="6"/>
  <c r="I187" i="6" s="1"/>
  <c r="C186" i="6"/>
  <c r="I186" i="6" s="1"/>
  <c r="C185" i="6"/>
  <c r="I185" i="6" s="1"/>
  <c r="C184" i="6"/>
  <c r="I184" i="6" s="1"/>
  <c r="C183" i="6"/>
  <c r="I183" i="6" s="1"/>
  <c r="C182" i="6"/>
  <c r="I182" i="6" s="1"/>
  <c r="C181" i="6"/>
  <c r="I181" i="6" s="1"/>
  <c r="C180" i="6"/>
  <c r="I180" i="6" s="1"/>
  <c r="C179" i="6"/>
  <c r="I179" i="6" s="1"/>
  <c r="C178" i="6"/>
  <c r="I178" i="6" s="1"/>
  <c r="C177" i="6"/>
  <c r="I177" i="6" s="1"/>
  <c r="C176" i="6"/>
  <c r="I176" i="6" s="1"/>
  <c r="C175" i="6"/>
  <c r="I175" i="6" s="1"/>
  <c r="C174" i="6"/>
  <c r="I174" i="6" s="1"/>
  <c r="C173" i="6"/>
  <c r="I173" i="6" s="1"/>
  <c r="C172" i="6"/>
  <c r="I172" i="6" s="1"/>
  <c r="C171" i="6"/>
  <c r="I171" i="6" s="1"/>
  <c r="C170" i="6"/>
  <c r="I170" i="6" s="1"/>
  <c r="C169" i="6"/>
  <c r="I169" i="6" s="1"/>
  <c r="C168" i="6"/>
  <c r="I168" i="6" s="1"/>
  <c r="C167" i="6"/>
  <c r="I167" i="6" s="1"/>
  <c r="C166" i="6"/>
  <c r="I166" i="6" s="1"/>
  <c r="C165" i="6"/>
  <c r="I165" i="6" s="1"/>
  <c r="C164" i="6"/>
  <c r="I164" i="6" s="1"/>
  <c r="C163" i="6"/>
  <c r="I163" i="6" s="1"/>
  <c r="C162" i="6"/>
  <c r="I162" i="6" s="1"/>
  <c r="C161" i="6"/>
  <c r="I161" i="6" s="1"/>
  <c r="C160" i="6"/>
  <c r="I160" i="6" s="1"/>
  <c r="C159" i="6"/>
  <c r="I159" i="6" s="1"/>
  <c r="C158" i="6"/>
  <c r="I158" i="6" s="1"/>
  <c r="C157" i="6"/>
  <c r="I157" i="6" s="1"/>
  <c r="C156" i="6"/>
  <c r="I156" i="6" s="1"/>
  <c r="C155" i="6"/>
  <c r="I155" i="6" s="1"/>
  <c r="C154" i="6"/>
  <c r="I154" i="6" s="1"/>
  <c r="C153" i="6"/>
  <c r="I153" i="6" s="1"/>
  <c r="C152" i="6"/>
  <c r="I152" i="6" s="1"/>
  <c r="C151" i="6"/>
  <c r="I151" i="6" s="1"/>
  <c r="C150" i="6"/>
  <c r="I150" i="6" s="1"/>
  <c r="C149" i="6"/>
  <c r="I149" i="6" s="1"/>
  <c r="C148" i="6"/>
  <c r="I148" i="6" s="1"/>
  <c r="C147" i="6"/>
  <c r="I147" i="6" s="1"/>
  <c r="C146" i="6"/>
  <c r="I146" i="6" s="1"/>
  <c r="C145" i="6"/>
  <c r="I145" i="6" s="1"/>
  <c r="C144" i="6"/>
  <c r="I144" i="6" s="1"/>
  <c r="C143" i="6"/>
  <c r="I143" i="6" s="1"/>
  <c r="C142" i="6"/>
  <c r="I142" i="6" s="1"/>
  <c r="C141" i="6"/>
  <c r="I141" i="6" s="1"/>
  <c r="C140" i="6"/>
  <c r="I140" i="6" s="1"/>
  <c r="C139" i="6"/>
  <c r="I139" i="6" s="1"/>
  <c r="C138" i="6"/>
  <c r="I138" i="6" s="1"/>
  <c r="C137" i="6"/>
  <c r="I137" i="6" s="1"/>
  <c r="C136" i="6"/>
  <c r="I136" i="6" s="1"/>
  <c r="C135" i="6"/>
  <c r="I135" i="6" s="1"/>
  <c r="C134" i="6"/>
  <c r="I134" i="6" s="1"/>
  <c r="C133" i="6"/>
  <c r="I133" i="6" s="1"/>
  <c r="C132" i="6"/>
  <c r="I132" i="6" s="1"/>
  <c r="C131" i="6"/>
  <c r="I131" i="6" s="1"/>
  <c r="C130" i="6"/>
  <c r="I130" i="6" s="1"/>
  <c r="C129" i="6"/>
  <c r="I129" i="6" s="1"/>
  <c r="C128" i="6"/>
  <c r="I128" i="6" s="1"/>
  <c r="C127" i="6"/>
  <c r="I127" i="6" s="1"/>
  <c r="C126" i="6"/>
  <c r="I126" i="6" s="1"/>
  <c r="C125" i="6"/>
  <c r="I125" i="6" s="1"/>
  <c r="C124" i="6"/>
  <c r="I124" i="6" s="1"/>
  <c r="C123" i="6"/>
  <c r="I123" i="6" s="1"/>
  <c r="C122" i="6"/>
  <c r="I122" i="6" s="1"/>
  <c r="C121" i="6"/>
  <c r="I121" i="6" s="1"/>
  <c r="C120" i="6"/>
  <c r="I120" i="6" s="1"/>
  <c r="C119" i="6"/>
  <c r="I119" i="6" s="1"/>
  <c r="C118" i="6"/>
  <c r="I118" i="6" s="1"/>
  <c r="C117" i="6"/>
  <c r="I117" i="6" s="1"/>
  <c r="C116" i="6"/>
  <c r="I116" i="6" s="1"/>
  <c r="C115" i="6"/>
  <c r="I115" i="6" s="1"/>
  <c r="C114" i="6"/>
  <c r="I114" i="6" s="1"/>
  <c r="C113" i="6"/>
  <c r="I113" i="6" s="1"/>
  <c r="C112" i="6"/>
  <c r="I112" i="6" s="1"/>
  <c r="C111" i="6"/>
  <c r="I111" i="6" s="1"/>
  <c r="C110" i="6"/>
  <c r="I110" i="6" s="1"/>
  <c r="C109" i="6"/>
  <c r="I109" i="6" s="1"/>
  <c r="C108" i="6"/>
  <c r="I108" i="6" s="1"/>
  <c r="C107" i="6"/>
  <c r="I107" i="6" s="1"/>
  <c r="C106" i="6"/>
  <c r="I106" i="6" s="1"/>
  <c r="C105" i="6"/>
  <c r="I105" i="6" s="1"/>
  <c r="C104" i="6"/>
  <c r="I104" i="6" s="1"/>
  <c r="C103" i="6"/>
  <c r="I103" i="6" s="1"/>
  <c r="C102" i="6"/>
  <c r="I102" i="6" s="1"/>
  <c r="C101" i="6"/>
  <c r="I101" i="6" s="1"/>
  <c r="C100" i="6"/>
  <c r="I100" i="6" s="1"/>
  <c r="C99" i="6"/>
  <c r="I99" i="6" s="1"/>
  <c r="C98" i="6"/>
  <c r="I98" i="6" s="1"/>
  <c r="C97" i="6"/>
  <c r="I97" i="6" s="1"/>
  <c r="C96" i="6"/>
  <c r="I96" i="6" s="1"/>
  <c r="C95" i="6"/>
  <c r="I95" i="6" s="1"/>
  <c r="C94" i="6"/>
  <c r="I94" i="6" s="1"/>
  <c r="C93" i="6"/>
  <c r="I93" i="6" s="1"/>
  <c r="C92" i="6"/>
  <c r="I92" i="6" s="1"/>
  <c r="C91" i="6"/>
  <c r="I91" i="6" s="1"/>
  <c r="C90" i="6"/>
  <c r="I90" i="6" s="1"/>
  <c r="C89" i="6"/>
  <c r="I89" i="6" s="1"/>
  <c r="C88" i="6"/>
  <c r="I88" i="6" s="1"/>
  <c r="C87" i="6"/>
  <c r="I87" i="6" s="1"/>
  <c r="C86" i="6"/>
  <c r="I86" i="6" s="1"/>
  <c r="C85" i="6"/>
  <c r="I85" i="6" s="1"/>
  <c r="C84" i="6"/>
  <c r="I84" i="6" s="1"/>
  <c r="C83" i="6"/>
  <c r="I83" i="6" s="1"/>
  <c r="C82" i="6"/>
  <c r="I82" i="6" s="1"/>
  <c r="C81" i="6"/>
  <c r="I81" i="6" s="1"/>
  <c r="C80" i="6"/>
  <c r="I80" i="6" s="1"/>
  <c r="C79" i="6"/>
  <c r="I79" i="6" s="1"/>
  <c r="C78" i="6"/>
  <c r="I78" i="6" s="1"/>
  <c r="C77" i="6"/>
  <c r="I77" i="6" s="1"/>
  <c r="C76" i="6"/>
  <c r="I76" i="6" s="1"/>
  <c r="C75" i="6"/>
  <c r="I75" i="6" s="1"/>
  <c r="C74" i="6"/>
  <c r="I74" i="6" s="1"/>
  <c r="C73" i="6"/>
  <c r="I73" i="6" s="1"/>
  <c r="C72" i="6"/>
  <c r="I72" i="6" s="1"/>
  <c r="C71" i="6"/>
  <c r="I71" i="6" s="1"/>
  <c r="C70" i="6"/>
  <c r="I70" i="6" s="1"/>
  <c r="C69" i="6"/>
  <c r="I69" i="6" s="1"/>
  <c r="C68" i="6"/>
  <c r="I68" i="6" s="1"/>
  <c r="C67" i="6"/>
  <c r="I67" i="6" s="1"/>
  <c r="C66" i="6"/>
  <c r="I66" i="6" s="1"/>
  <c r="C65" i="6"/>
  <c r="I65" i="6" s="1"/>
  <c r="C64" i="6"/>
  <c r="I64" i="6" s="1"/>
  <c r="C63" i="6"/>
  <c r="I63" i="6" s="1"/>
  <c r="C62" i="6"/>
  <c r="I62" i="6" s="1"/>
  <c r="C61" i="6"/>
  <c r="I61" i="6" s="1"/>
  <c r="C60" i="6"/>
  <c r="I60" i="6" s="1"/>
  <c r="C59" i="6"/>
  <c r="I59" i="6" s="1"/>
  <c r="C58" i="6"/>
  <c r="I58" i="6" s="1"/>
  <c r="C57" i="6"/>
  <c r="I57" i="6" s="1"/>
  <c r="C56" i="6"/>
  <c r="I56" i="6" s="1"/>
  <c r="C55" i="6"/>
  <c r="I55" i="6" s="1"/>
  <c r="C54" i="6"/>
  <c r="I54" i="6" s="1"/>
  <c r="C53" i="6"/>
  <c r="I53" i="6" s="1"/>
  <c r="C52" i="6"/>
  <c r="I52" i="6" s="1"/>
  <c r="C51" i="6"/>
  <c r="I51" i="6" s="1"/>
  <c r="C50" i="6"/>
  <c r="I50" i="6" s="1"/>
  <c r="C49" i="6"/>
  <c r="I49" i="6" s="1"/>
  <c r="C48" i="6"/>
  <c r="I48" i="6" s="1"/>
  <c r="C47" i="6"/>
  <c r="I47" i="6" s="1"/>
  <c r="C46" i="6"/>
  <c r="I46" i="6" s="1"/>
  <c r="C45" i="6"/>
  <c r="I45" i="6" s="1"/>
  <c r="C44" i="6"/>
  <c r="I44" i="6" s="1"/>
  <c r="C43" i="6"/>
  <c r="I43" i="6" s="1"/>
  <c r="C42" i="6"/>
  <c r="I42" i="6" s="1"/>
  <c r="C41" i="6"/>
  <c r="I41" i="6" s="1"/>
  <c r="C40" i="6"/>
  <c r="I40" i="6" s="1"/>
  <c r="C39" i="6"/>
  <c r="I39" i="6" s="1"/>
  <c r="C38" i="6"/>
  <c r="I38" i="6" s="1"/>
  <c r="C37" i="6"/>
  <c r="I37" i="6" s="1"/>
  <c r="C36" i="6"/>
  <c r="I36" i="6" s="1"/>
  <c r="C35" i="6"/>
  <c r="I35" i="6" s="1"/>
  <c r="C34" i="6"/>
  <c r="I34" i="6" s="1"/>
  <c r="C33" i="6"/>
  <c r="I33" i="6" s="1"/>
  <c r="C32" i="6"/>
  <c r="I32" i="6" s="1"/>
  <c r="C31" i="6"/>
  <c r="I31" i="6" s="1"/>
  <c r="C30" i="6"/>
  <c r="I30" i="6" s="1"/>
  <c r="C29" i="6"/>
  <c r="I29" i="6" s="1"/>
  <c r="C28" i="6"/>
  <c r="I28" i="6" s="1"/>
  <c r="C27" i="6"/>
  <c r="I27" i="6" s="1"/>
  <c r="C26" i="6"/>
  <c r="I26" i="6" s="1"/>
  <c r="C25" i="6"/>
  <c r="I25" i="6" s="1"/>
  <c r="C24" i="6"/>
  <c r="I24" i="6" s="1"/>
  <c r="C23" i="6"/>
  <c r="I23" i="6" s="1"/>
  <c r="C22" i="6"/>
  <c r="I22" i="6" s="1"/>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B377" i="6"/>
  <c r="B378" i="6"/>
  <c r="B379" i="6"/>
  <c r="B380" i="6"/>
  <c r="B381" i="6"/>
  <c r="B382" i="6"/>
  <c r="B383" i="6"/>
  <c r="B384" i="6"/>
  <c r="B385" i="6"/>
  <c r="AN4" i="6"/>
  <c r="AM19" i="6" s="1"/>
  <c r="G26" i="6" l="1"/>
  <c r="G34" i="6"/>
  <c r="G42" i="6"/>
  <c r="G50" i="6"/>
  <c r="U50" i="6" s="1"/>
  <c r="G58" i="6"/>
  <c r="U58" i="6" s="1"/>
  <c r="G66" i="6"/>
  <c r="U66" i="6" s="1"/>
  <c r="G74" i="6"/>
  <c r="U74" i="6" s="1"/>
  <c r="G82" i="6"/>
  <c r="U82" i="6" s="1"/>
  <c r="G90" i="6"/>
  <c r="G98" i="6"/>
  <c r="G106" i="6"/>
  <c r="G114" i="6"/>
  <c r="U114" i="6" s="1"/>
  <c r="G122" i="6"/>
  <c r="U122" i="6" s="1"/>
  <c r="G130" i="6"/>
  <c r="U130" i="6" s="1"/>
  <c r="G138" i="6"/>
  <c r="U138" i="6" s="1"/>
  <c r="G146" i="6"/>
  <c r="U146" i="6" s="1"/>
  <c r="G154" i="6"/>
  <c r="G162" i="6"/>
  <c r="G170" i="6"/>
  <c r="G178" i="6"/>
  <c r="G186" i="6"/>
  <c r="G194" i="6"/>
  <c r="U194" i="6" s="1"/>
  <c r="G202" i="6"/>
  <c r="U202" i="6" s="1"/>
  <c r="G210" i="6"/>
  <c r="U210" i="6" s="1"/>
  <c r="G218" i="6"/>
  <c r="G226" i="6"/>
  <c r="G234" i="6"/>
  <c r="G242" i="6"/>
  <c r="U242" i="6" s="1"/>
  <c r="G250" i="6"/>
  <c r="U250" i="6" s="1"/>
  <c r="G258" i="6"/>
  <c r="U258" i="6" s="1"/>
  <c r="G266" i="6"/>
  <c r="U266" i="6" s="1"/>
  <c r="G274" i="6"/>
  <c r="U274" i="6" s="1"/>
  <c r="G282" i="6"/>
  <c r="G290" i="6"/>
  <c r="G298" i="6"/>
  <c r="G306" i="6"/>
  <c r="G314" i="6"/>
  <c r="U314" i="6" s="1"/>
  <c r="G322" i="6"/>
  <c r="U322" i="6" s="1"/>
  <c r="G330" i="6"/>
  <c r="U330" i="6" s="1"/>
  <c r="G338" i="6"/>
  <c r="U338" i="6" s="1"/>
  <c r="G346" i="6"/>
  <c r="G354" i="6"/>
  <c r="G362" i="6"/>
  <c r="G370" i="6"/>
  <c r="U370" i="6" s="1"/>
  <c r="G378" i="6"/>
  <c r="U378" i="6" s="1"/>
  <c r="G27" i="6"/>
  <c r="U27" i="6" s="1"/>
  <c r="G35" i="6"/>
  <c r="U35" i="6" s="1"/>
  <c r="G43" i="6"/>
  <c r="U43" i="6" s="1"/>
  <c r="G51" i="6"/>
  <c r="G59" i="6"/>
  <c r="G67" i="6"/>
  <c r="G75" i="6"/>
  <c r="U75" i="6" s="1"/>
  <c r="G83" i="6"/>
  <c r="U83" i="6" s="1"/>
  <c r="G91" i="6"/>
  <c r="U91" i="6" s="1"/>
  <c r="G99" i="6"/>
  <c r="U99" i="6" s="1"/>
  <c r="G107" i="6"/>
  <c r="U107" i="6" s="1"/>
  <c r="G115" i="6"/>
  <c r="G123" i="6"/>
  <c r="G131" i="6"/>
  <c r="G139" i="6"/>
  <c r="U139" i="6" s="1"/>
  <c r="G147" i="6"/>
  <c r="U147" i="6" s="1"/>
  <c r="G155" i="6"/>
  <c r="U155" i="6" s="1"/>
  <c r="G163" i="6"/>
  <c r="U163" i="6" s="1"/>
  <c r="G171" i="6"/>
  <c r="U171" i="6" s="1"/>
  <c r="G179" i="6"/>
  <c r="G187" i="6"/>
  <c r="G195" i="6"/>
  <c r="G203" i="6"/>
  <c r="U203" i="6" s="1"/>
  <c r="G211" i="6"/>
  <c r="U211" i="6" s="1"/>
  <c r="G219" i="6"/>
  <c r="U219" i="6" s="1"/>
  <c r="G227" i="6"/>
  <c r="U227" i="6" s="1"/>
  <c r="G235" i="6"/>
  <c r="U235" i="6" s="1"/>
  <c r="G243" i="6"/>
  <c r="G251" i="6"/>
  <c r="G259" i="6"/>
  <c r="G267" i="6"/>
  <c r="U267" i="6" s="1"/>
  <c r="G275" i="6"/>
  <c r="U275" i="6" s="1"/>
  <c r="G283" i="6"/>
  <c r="U283" i="6" s="1"/>
  <c r="G291" i="6"/>
  <c r="U291" i="6" s="1"/>
  <c r="G299" i="6"/>
  <c r="U299" i="6" s="1"/>
  <c r="G307" i="6"/>
  <c r="G315" i="6"/>
  <c r="G323" i="6"/>
  <c r="G331" i="6"/>
  <c r="U331" i="6" s="1"/>
  <c r="G339" i="6"/>
  <c r="U339" i="6" s="1"/>
  <c r="G347" i="6"/>
  <c r="U347" i="6" s="1"/>
  <c r="G355" i="6"/>
  <c r="U355" i="6" s="1"/>
  <c r="G363" i="6"/>
  <c r="U363" i="6" s="1"/>
  <c r="G371" i="6"/>
  <c r="G379" i="6"/>
  <c r="G28" i="6"/>
  <c r="G36" i="6"/>
  <c r="U36" i="6" s="1"/>
  <c r="G44" i="6"/>
  <c r="U44" i="6" s="1"/>
  <c r="G52" i="6"/>
  <c r="U52" i="6" s="1"/>
  <c r="G60" i="6"/>
  <c r="U60" i="6" s="1"/>
  <c r="G68" i="6"/>
  <c r="U68" i="6" s="1"/>
  <c r="G76" i="6"/>
  <c r="G84" i="6"/>
  <c r="G92" i="6"/>
  <c r="G100" i="6"/>
  <c r="G108" i="6"/>
  <c r="U108" i="6" s="1"/>
  <c r="G116" i="6"/>
  <c r="U116" i="6" s="1"/>
  <c r="G124" i="6"/>
  <c r="U124" i="6" s="1"/>
  <c r="G132" i="6"/>
  <c r="U132" i="6" s="1"/>
  <c r="G140" i="6"/>
  <c r="G148" i="6"/>
  <c r="G156" i="6"/>
  <c r="G164" i="6"/>
  <c r="U164" i="6" s="1"/>
  <c r="G172" i="6"/>
  <c r="U172" i="6" s="1"/>
  <c r="G180" i="6"/>
  <c r="U180" i="6" s="1"/>
  <c r="G188" i="6"/>
  <c r="U188" i="6" s="1"/>
  <c r="G196" i="6"/>
  <c r="U196" i="6" s="1"/>
  <c r="G204" i="6"/>
  <c r="G212" i="6"/>
  <c r="G220" i="6"/>
  <c r="G228" i="6"/>
  <c r="U228" i="6" s="1"/>
  <c r="G236" i="6"/>
  <c r="U236" i="6" s="1"/>
  <c r="G244" i="6"/>
  <c r="U244" i="6" s="1"/>
  <c r="G252" i="6"/>
  <c r="U252" i="6" s="1"/>
  <c r="G260" i="6"/>
  <c r="U260" i="6" s="1"/>
  <c r="G268" i="6"/>
  <c r="G276" i="6"/>
  <c r="G284" i="6"/>
  <c r="G292" i="6"/>
  <c r="U292" i="6" s="1"/>
  <c r="G300" i="6"/>
  <c r="U300" i="6" s="1"/>
  <c r="G308" i="6"/>
  <c r="U308" i="6" s="1"/>
  <c r="G316" i="6"/>
  <c r="U316" i="6" s="1"/>
  <c r="G324" i="6"/>
  <c r="U324" i="6" s="1"/>
  <c r="G332" i="6"/>
  <c r="G340" i="6"/>
  <c r="G348" i="6"/>
  <c r="G356" i="6"/>
  <c r="U356" i="6" s="1"/>
  <c r="G364" i="6"/>
  <c r="U364" i="6" s="1"/>
  <c r="G372" i="6"/>
  <c r="U372" i="6" s="1"/>
  <c r="G380" i="6"/>
  <c r="G29" i="6"/>
  <c r="U29" i="6" s="1"/>
  <c r="G37" i="6"/>
  <c r="G45" i="6"/>
  <c r="G53" i="6"/>
  <c r="G61" i="6"/>
  <c r="G69" i="6"/>
  <c r="U69" i="6" s="1"/>
  <c r="G77" i="6"/>
  <c r="U77" i="6" s="1"/>
  <c r="G85" i="6"/>
  <c r="U85" i="6" s="1"/>
  <c r="G93" i="6"/>
  <c r="U93" i="6" s="1"/>
  <c r="G101" i="6"/>
  <c r="G109" i="6"/>
  <c r="G117" i="6"/>
  <c r="G125" i="6"/>
  <c r="U125" i="6" s="1"/>
  <c r="G133" i="6"/>
  <c r="U133" i="6" s="1"/>
  <c r="G141" i="6"/>
  <c r="U141" i="6" s="1"/>
  <c r="G149" i="6"/>
  <c r="U149" i="6" s="1"/>
  <c r="G157" i="6"/>
  <c r="U157" i="6" s="1"/>
  <c r="G165" i="6"/>
  <c r="G173" i="6"/>
  <c r="G181" i="6"/>
  <c r="G189" i="6"/>
  <c r="U189" i="6" s="1"/>
  <c r="G197" i="6"/>
  <c r="U197" i="6" s="1"/>
  <c r="G205" i="6"/>
  <c r="U205" i="6" s="1"/>
  <c r="G213" i="6"/>
  <c r="U213" i="6" s="1"/>
  <c r="G221" i="6"/>
  <c r="U221" i="6" s="1"/>
  <c r="G229" i="6"/>
  <c r="G237" i="6"/>
  <c r="G245" i="6"/>
  <c r="G253" i="6"/>
  <c r="U253" i="6" s="1"/>
  <c r="G261" i="6"/>
  <c r="U261" i="6" s="1"/>
  <c r="G269" i="6"/>
  <c r="U269" i="6" s="1"/>
  <c r="G277" i="6"/>
  <c r="U277" i="6" s="1"/>
  <c r="G285" i="6"/>
  <c r="U285" i="6" s="1"/>
  <c r="G293" i="6"/>
  <c r="G301" i="6"/>
  <c r="G309" i="6"/>
  <c r="G317" i="6"/>
  <c r="U317" i="6" s="1"/>
  <c r="G325" i="6"/>
  <c r="U325" i="6" s="1"/>
  <c r="G333" i="6"/>
  <c r="U333" i="6" s="1"/>
  <c r="G341" i="6"/>
  <c r="U341" i="6" s="1"/>
  <c r="G349" i="6"/>
  <c r="U349" i="6" s="1"/>
  <c r="G357" i="6"/>
  <c r="G365" i="6"/>
  <c r="G373" i="6"/>
  <c r="G381" i="6"/>
  <c r="U381" i="6" s="1"/>
  <c r="G22" i="6"/>
  <c r="U22" i="6" s="1"/>
  <c r="Z22" i="6" s="1"/>
  <c r="G30" i="6"/>
  <c r="U30" i="6" s="1"/>
  <c r="G38" i="6"/>
  <c r="U38" i="6" s="1"/>
  <c r="G46" i="6"/>
  <c r="U46" i="6" s="1"/>
  <c r="G54" i="6"/>
  <c r="G62" i="6"/>
  <c r="G70" i="6"/>
  <c r="G78" i="6"/>
  <c r="U78" i="6" s="1"/>
  <c r="G86" i="6"/>
  <c r="U86" i="6" s="1"/>
  <c r="G94" i="6"/>
  <c r="U94" i="6" s="1"/>
  <c r="G102" i="6"/>
  <c r="U102" i="6" s="1"/>
  <c r="G110" i="6"/>
  <c r="U110" i="6" s="1"/>
  <c r="G118" i="6"/>
  <c r="G126" i="6"/>
  <c r="G134" i="6"/>
  <c r="G142" i="6"/>
  <c r="U142" i="6" s="1"/>
  <c r="G150" i="6"/>
  <c r="U150" i="6" s="1"/>
  <c r="G158" i="6"/>
  <c r="U158" i="6" s="1"/>
  <c r="G166" i="6"/>
  <c r="U166" i="6" s="1"/>
  <c r="G174" i="6"/>
  <c r="U174" i="6" s="1"/>
  <c r="G182" i="6"/>
  <c r="G190" i="6"/>
  <c r="G198" i="6"/>
  <c r="G206" i="6"/>
  <c r="U206" i="6" s="1"/>
  <c r="G214" i="6"/>
  <c r="U214" i="6" s="1"/>
  <c r="G222" i="6"/>
  <c r="U222" i="6" s="1"/>
  <c r="G230" i="6"/>
  <c r="U230" i="6" s="1"/>
  <c r="G238" i="6"/>
  <c r="U238" i="6" s="1"/>
  <c r="G246" i="6"/>
  <c r="G254" i="6"/>
  <c r="G262" i="6"/>
  <c r="G270" i="6"/>
  <c r="U270" i="6" s="1"/>
  <c r="G278" i="6"/>
  <c r="U278" i="6" s="1"/>
  <c r="G286" i="6"/>
  <c r="U286" i="6" s="1"/>
  <c r="G294" i="6"/>
  <c r="U294" i="6" s="1"/>
  <c r="G302" i="6"/>
  <c r="U302" i="6" s="1"/>
  <c r="G310" i="6"/>
  <c r="G318" i="6"/>
  <c r="G326" i="6"/>
  <c r="G334" i="6"/>
  <c r="U334" i="6" s="1"/>
  <c r="G342" i="6"/>
  <c r="U342" i="6" s="1"/>
  <c r="G350" i="6"/>
  <c r="U350" i="6" s="1"/>
  <c r="G358" i="6"/>
  <c r="U358" i="6" s="1"/>
  <c r="G366" i="6"/>
  <c r="U366" i="6" s="1"/>
  <c r="G374" i="6"/>
  <c r="G382" i="6"/>
  <c r="G23" i="6"/>
  <c r="G31" i="6"/>
  <c r="U31" i="6" s="1"/>
  <c r="G39" i="6"/>
  <c r="U39" i="6" s="1"/>
  <c r="G47" i="6"/>
  <c r="U47" i="6" s="1"/>
  <c r="G55" i="6"/>
  <c r="U55" i="6" s="1"/>
  <c r="G63" i="6"/>
  <c r="U63" i="6" s="1"/>
  <c r="G71" i="6"/>
  <c r="G79" i="6"/>
  <c r="G87" i="6"/>
  <c r="G95" i="6"/>
  <c r="U95" i="6" s="1"/>
  <c r="G103" i="6"/>
  <c r="U103" i="6" s="1"/>
  <c r="G111" i="6"/>
  <c r="U111" i="6" s="1"/>
  <c r="G119" i="6"/>
  <c r="U119" i="6" s="1"/>
  <c r="G127" i="6"/>
  <c r="U127" i="6" s="1"/>
  <c r="G135" i="6"/>
  <c r="G143" i="6"/>
  <c r="U143" i="6" s="1"/>
  <c r="G151" i="6"/>
  <c r="G159" i="6"/>
  <c r="U159" i="6" s="1"/>
  <c r="G167" i="6"/>
  <c r="U167" i="6" s="1"/>
  <c r="G175" i="6"/>
  <c r="U175" i="6" s="1"/>
  <c r="G183" i="6"/>
  <c r="U183" i="6" s="1"/>
  <c r="G191" i="6"/>
  <c r="U191" i="6" s="1"/>
  <c r="G199" i="6"/>
  <c r="G207" i="6"/>
  <c r="U207" i="6" s="1"/>
  <c r="G215" i="6"/>
  <c r="G223" i="6"/>
  <c r="G231" i="6"/>
  <c r="U231" i="6" s="1"/>
  <c r="G239" i="6"/>
  <c r="U239" i="6" s="1"/>
  <c r="G247" i="6"/>
  <c r="U247" i="6" s="1"/>
  <c r="G255" i="6"/>
  <c r="U255" i="6" s="1"/>
  <c r="G263" i="6"/>
  <c r="G271" i="6"/>
  <c r="U271" i="6" s="1"/>
  <c r="G279" i="6"/>
  <c r="G287" i="6"/>
  <c r="U287" i="6" s="1"/>
  <c r="G295" i="6"/>
  <c r="U295" i="6" s="1"/>
  <c r="G303" i="6"/>
  <c r="U303" i="6" s="1"/>
  <c r="G311" i="6"/>
  <c r="U311" i="6" s="1"/>
  <c r="G319" i="6"/>
  <c r="U319" i="6" s="1"/>
  <c r="G327" i="6"/>
  <c r="G335" i="6"/>
  <c r="U335" i="6" s="1"/>
  <c r="G343" i="6"/>
  <c r="G351" i="6"/>
  <c r="U351" i="6" s="1"/>
  <c r="G359" i="6"/>
  <c r="U359" i="6" s="1"/>
  <c r="G367" i="6"/>
  <c r="U367" i="6" s="1"/>
  <c r="G375" i="6"/>
  <c r="U375" i="6" s="1"/>
  <c r="G383" i="6"/>
  <c r="U383" i="6" s="1"/>
  <c r="G24" i="6"/>
  <c r="G32" i="6"/>
  <c r="G40" i="6"/>
  <c r="G48" i="6"/>
  <c r="G56" i="6"/>
  <c r="U56" i="6" s="1"/>
  <c r="G64" i="6"/>
  <c r="U64" i="6" s="1"/>
  <c r="G72" i="6"/>
  <c r="U72" i="6" s="1"/>
  <c r="G80" i="6"/>
  <c r="U80" i="6" s="1"/>
  <c r="G88" i="6"/>
  <c r="G96" i="6"/>
  <c r="G104" i="6"/>
  <c r="G112" i="6"/>
  <c r="U112" i="6" s="1"/>
  <c r="G120" i="6"/>
  <c r="U120" i="6" s="1"/>
  <c r="G128" i="6"/>
  <c r="U128" i="6" s="1"/>
  <c r="G136" i="6"/>
  <c r="U136" i="6" s="1"/>
  <c r="G144" i="6"/>
  <c r="U144" i="6" s="1"/>
  <c r="G152" i="6"/>
  <c r="G160" i="6"/>
  <c r="G168" i="6"/>
  <c r="G176" i="6"/>
  <c r="U176" i="6" s="1"/>
  <c r="G184" i="6"/>
  <c r="U184" i="6" s="1"/>
  <c r="G192" i="6"/>
  <c r="U192" i="6" s="1"/>
  <c r="G200" i="6"/>
  <c r="U200" i="6" s="1"/>
  <c r="G208" i="6"/>
  <c r="U208" i="6" s="1"/>
  <c r="G216" i="6"/>
  <c r="G224" i="6"/>
  <c r="G232" i="6"/>
  <c r="G240" i="6"/>
  <c r="U240" i="6" s="1"/>
  <c r="G248" i="6"/>
  <c r="U248" i="6" s="1"/>
  <c r="G256" i="6"/>
  <c r="U256" i="6" s="1"/>
  <c r="G264" i="6"/>
  <c r="U264" i="6" s="1"/>
  <c r="G272" i="6"/>
  <c r="U272" i="6" s="1"/>
  <c r="G280" i="6"/>
  <c r="G288" i="6"/>
  <c r="G296" i="6"/>
  <c r="U296" i="6" s="1"/>
  <c r="G304" i="6"/>
  <c r="U304" i="6" s="1"/>
  <c r="G312" i="6"/>
  <c r="U312" i="6" s="1"/>
  <c r="G320" i="6"/>
  <c r="U320" i="6" s="1"/>
  <c r="G328" i="6"/>
  <c r="U328" i="6" s="1"/>
  <c r="G336" i="6"/>
  <c r="U336" i="6" s="1"/>
  <c r="G344" i="6"/>
  <c r="G352" i="6"/>
  <c r="U352" i="6" s="1"/>
  <c r="G360" i="6"/>
  <c r="G368" i="6"/>
  <c r="U368" i="6" s="1"/>
  <c r="G376" i="6"/>
  <c r="U376" i="6" s="1"/>
  <c r="G384" i="6"/>
  <c r="U384" i="6" s="1"/>
  <c r="G25" i="6"/>
  <c r="U25" i="6" s="1"/>
  <c r="G33" i="6"/>
  <c r="U33" i="6" s="1"/>
  <c r="G41" i="6"/>
  <c r="G49" i="6"/>
  <c r="G57" i="6"/>
  <c r="G65" i="6"/>
  <c r="U65" i="6" s="1"/>
  <c r="G73" i="6"/>
  <c r="U73" i="6" s="1"/>
  <c r="G81" i="6"/>
  <c r="U81" i="6" s="1"/>
  <c r="G89" i="6"/>
  <c r="U89" i="6" s="1"/>
  <c r="G97" i="6"/>
  <c r="U97" i="6" s="1"/>
  <c r="G105" i="6"/>
  <c r="G113" i="6"/>
  <c r="G121" i="6"/>
  <c r="G129" i="6"/>
  <c r="U129" i="6" s="1"/>
  <c r="G137" i="6"/>
  <c r="U137" i="6" s="1"/>
  <c r="G145" i="6"/>
  <c r="U145" i="6" s="1"/>
  <c r="G153" i="6"/>
  <c r="U153" i="6" s="1"/>
  <c r="G161" i="6"/>
  <c r="U161" i="6" s="1"/>
  <c r="G169" i="6"/>
  <c r="G177" i="6"/>
  <c r="G185" i="6"/>
  <c r="G193" i="6"/>
  <c r="U193" i="6" s="1"/>
  <c r="G201" i="6"/>
  <c r="U201" i="6" s="1"/>
  <c r="G209" i="6"/>
  <c r="U209" i="6" s="1"/>
  <c r="G217" i="6"/>
  <c r="U217" i="6" s="1"/>
  <c r="G225" i="6"/>
  <c r="U225" i="6" s="1"/>
  <c r="G233" i="6"/>
  <c r="G241" i="6"/>
  <c r="G249" i="6"/>
  <c r="G257" i="6"/>
  <c r="U257" i="6" s="1"/>
  <c r="G265" i="6"/>
  <c r="U265" i="6" s="1"/>
  <c r="G273" i="6"/>
  <c r="U273" i="6" s="1"/>
  <c r="G281" i="6"/>
  <c r="U281" i="6" s="1"/>
  <c r="G289" i="6"/>
  <c r="U289" i="6" s="1"/>
  <c r="G297" i="6"/>
  <c r="G305" i="6"/>
  <c r="G313" i="6"/>
  <c r="G321" i="6"/>
  <c r="U321" i="6" s="1"/>
  <c r="G329" i="6"/>
  <c r="U329" i="6" s="1"/>
  <c r="G337" i="6"/>
  <c r="U337" i="6" s="1"/>
  <c r="G345" i="6"/>
  <c r="U345" i="6" s="1"/>
  <c r="G353" i="6"/>
  <c r="U353" i="6" s="1"/>
  <c r="G361" i="6"/>
  <c r="G369" i="6"/>
  <c r="G377" i="6"/>
  <c r="G385" i="6"/>
  <c r="U385" i="6" s="1"/>
  <c r="AM20" i="6"/>
  <c r="AM21" i="6" s="1"/>
  <c r="AM22" i="6" s="1"/>
  <c r="AM23" i="6" s="1"/>
  <c r="AM24" i="6" s="1"/>
  <c r="AM25" i="6" s="1"/>
  <c r="AM26" i="6" s="1"/>
  <c r="AM27" i="6" s="1"/>
  <c r="AM28" i="6" s="1"/>
  <c r="AM29" i="6" s="1"/>
  <c r="AM30" i="6" s="1"/>
  <c r="AM31" i="6" s="1"/>
  <c r="AM32" i="6" s="1"/>
  <c r="AM33" i="6" s="1"/>
  <c r="AM34" i="6" s="1"/>
  <c r="AM35" i="6" s="1"/>
  <c r="AM36" i="6" s="1"/>
  <c r="AM37" i="6" s="1"/>
  <c r="AM38" i="6" s="1"/>
  <c r="AM39" i="6" s="1"/>
  <c r="AM40" i="6" s="1"/>
  <c r="AM41" i="6" s="1"/>
  <c r="AM42" i="6" s="1"/>
  <c r="AM43" i="6" s="1"/>
  <c r="AM44" i="6" s="1"/>
  <c r="AM45" i="6" s="1"/>
  <c r="AM46" i="6" s="1"/>
  <c r="AM47" i="6" s="1"/>
  <c r="AM48" i="6" s="1"/>
  <c r="AM49" i="6" s="1"/>
  <c r="AM50" i="6" s="1"/>
  <c r="AM51" i="6" s="1"/>
  <c r="AM52" i="6" s="1"/>
  <c r="AM53" i="6" s="1"/>
  <c r="AM54" i="6" s="1"/>
  <c r="AM55" i="6" s="1"/>
  <c r="AM56" i="6" s="1"/>
  <c r="AM57" i="6" s="1"/>
  <c r="AM58" i="6" s="1"/>
  <c r="AM59" i="6" s="1"/>
  <c r="AM60" i="6" s="1"/>
  <c r="AM61" i="6" s="1"/>
  <c r="AM62" i="6" s="1"/>
  <c r="AM63" i="6" s="1"/>
  <c r="AM64" i="6" s="1"/>
  <c r="AM65" i="6" s="1"/>
  <c r="AM66" i="6" s="1"/>
  <c r="AM67" i="6" s="1"/>
  <c r="AM68" i="6" s="1"/>
  <c r="AM69" i="6" s="1"/>
  <c r="AM70" i="6" s="1"/>
  <c r="AM71" i="6" s="1"/>
  <c r="AM72" i="6" s="1"/>
  <c r="AM73" i="6" s="1"/>
  <c r="AM74" i="6" s="1"/>
  <c r="AM75" i="6" s="1"/>
  <c r="AM76" i="6" s="1"/>
  <c r="AM77" i="6" s="1"/>
  <c r="AM78" i="6" s="1"/>
  <c r="AM79" i="6" s="1"/>
  <c r="AM80" i="6" s="1"/>
  <c r="AM81" i="6" s="1"/>
  <c r="AM82" i="6" s="1"/>
  <c r="AM83" i="6" s="1"/>
  <c r="AM84" i="6" s="1"/>
  <c r="AM85" i="6" s="1"/>
  <c r="AM86" i="6" s="1"/>
  <c r="AM87" i="6" s="1"/>
  <c r="AM88" i="6" s="1"/>
  <c r="AM89" i="6" s="1"/>
  <c r="AM90" i="6" s="1"/>
  <c r="AM91" i="6" s="1"/>
  <c r="AM92" i="6" s="1"/>
  <c r="AM93" i="6" s="1"/>
  <c r="AM94" i="6" s="1"/>
  <c r="AM95" i="6" s="1"/>
  <c r="AM96" i="6" s="1"/>
  <c r="AM97" i="6" s="1"/>
  <c r="AM98" i="6" s="1"/>
  <c r="AM99" i="6" s="1"/>
  <c r="AM100" i="6" s="1"/>
  <c r="AM101" i="6" s="1"/>
  <c r="AM102" i="6" s="1"/>
  <c r="AM103" i="6" s="1"/>
  <c r="AM104" i="6" s="1"/>
  <c r="AM105" i="6" s="1"/>
  <c r="AM106" i="6" s="1"/>
  <c r="AM107" i="6" s="1"/>
  <c r="AM108" i="6" s="1"/>
  <c r="AM109" i="6" s="1"/>
  <c r="AM110" i="6" s="1"/>
  <c r="AM111" i="6" s="1"/>
  <c r="AM112" i="6" s="1"/>
  <c r="AM113" i="6" s="1"/>
  <c r="AM114" i="6" s="1"/>
  <c r="AM115" i="6" s="1"/>
  <c r="AM116" i="6" s="1"/>
  <c r="AM117" i="6" s="1"/>
  <c r="AM118" i="6" s="1"/>
  <c r="AM119" i="6" s="1"/>
  <c r="AM120" i="6" s="1"/>
  <c r="AM121" i="6" s="1"/>
  <c r="AM122" i="6" s="1"/>
  <c r="AM123" i="6" s="1"/>
  <c r="AM124" i="6" s="1"/>
  <c r="AM125" i="6" s="1"/>
  <c r="AM126" i="6" s="1"/>
  <c r="AM127" i="6" s="1"/>
  <c r="AM128" i="6" s="1"/>
  <c r="AM129" i="6" s="1"/>
  <c r="AM130" i="6" s="1"/>
  <c r="AM131" i="6" s="1"/>
  <c r="AM132" i="6" s="1"/>
  <c r="AM133" i="6" s="1"/>
  <c r="AM134" i="6" s="1"/>
  <c r="AM135" i="6" s="1"/>
  <c r="AM136" i="6" s="1"/>
  <c r="AM137" i="6" s="1"/>
  <c r="AM138" i="6" s="1"/>
  <c r="AM139" i="6" s="1"/>
  <c r="AM140" i="6" s="1"/>
  <c r="AM141" i="6" s="1"/>
  <c r="AM142" i="6" s="1"/>
  <c r="AM143" i="6" s="1"/>
  <c r="AM144" i="6" s="1"/>
  <c r="AM145" i="6" s="1"/>
  <c r="AM146" i="6" s="1"/>
  <c r="AM147" i="6" s="1"/>
  <c r="AM148" i="6" s="1"/>
  <c r="AM149" i="6" s="1"/>
  <c r="AM150" i="6" s="1"/>
  <c r="AM151" i="6" s="1"/>
  <c r="AM152" i="6" s="1"/>
  <c r="AM153" i="6" s="1"/>
  <c r="AM154" i="6" s="1"/>
  <c r="AM155" i="6" s="1"/>
  <c r="AM156" i="6" s="1"/>
  <c r="AM157" i="6" s="1"/>
  <c r="AM158" i="6" s="1"/>
  <c r="AM159" i="6" s="1"/>
  <c r="AM160" i="6" s="1"/>
  <c r="AM161" i="6" s="1"/>
  <c r="AM162" i="6" s="1"/>
  <c r="AM163" i="6" s="1"/>
  <c r="AM164" i="6" s="1"/>
  <c r="AM165" i="6" s="1"/>
  <c r="AM166" i="6" s="1"/>
  <c r="AM167" i="6" s="1"/>
  <c r="AM168" i="6" s="1"/>
  <c r="AM169" i="6" s="1"/>
  <c r="AM170" i="6" s="1"/>
  <c r="AM171" i="6" s="1"/>
  <c r="AM172" i="6" s="1"/>
  <c r="AM173" i="6" s="1"/>
  <c r="AM174" i="6" s="1"/>
  <c r="AM175" i="6" s="1"/>
  <c r="AM176" i="6" s="1"/>
  <c r="AM177" i="6" s="1"/>
  <c r="AM178" i="6" s="1"/>
  <c r="AM179" i="6" s="1"/>
  <c r="AM180" i="6" s="1"/>
  <c r="AM181" i="6" s="1"/>
  <c r="AM182" i="6" s="1"/>
  <c r="AM183" i="6" s="1"/>
  <c r="AM184" i="6" s="1"/>
  <c r="AM185" i="6" s="1"/>
  <c r="AM186" i="6" s="1"/>
  <c r="AM187" i="6" s="1"/>
  <c r="AM188" i="6" s="1"/>
  <c r="AM189" i="6" s="1"/>
  <c r="AM190" i="6" s="1"/>
  <c r="AM191" i="6" s="1"/>
  <c r="AM192" i="6" s="1"/>
  <c r="AM193" i="6" s="1"/>
  <c r="AM194" i="6" s="1"/>
  <c r="AM195" i="6" s="1"/>
  <c r="AM196" i="6" s="1"/>
  <c r="AM197" i="6" s="1"/>
  <c r="AM198" i="6" s="1"/>
  <c r="AM199" i="6" s="1"/>
  <c r="AM200" i="6" s="1"/>
  <c r="AM201" i="6" s="1"/>
  <c r="AM202" i="6" s="1"/>
  <c r="AM203" i="6" s="1"/>
  <c r="AM204" i="6" s="1"/>
  <c r="AM205" i="6" s="1"/>
  <c r="AM206" i="6" s="1"/>
  <c r="AM207" i="6" s="1"/>
  <c r="AM208" i="6" s="1"/>
  <c r="AM209" i="6" s="1"/>
  <c r="AM210" i="6" s="1"/>
  <c r="AM211" i="6" s="1"/>
  <c r="AM212" i="6" s="1"/>
  <c r="AM213" i="6" s="1"/>
  <c r="AM214" i="6" s="1"/>
  <c r="AM215" i="6" s="1"/>
  <c r="AM216" i="6" s="1"/>
  <c r="AM217" i="6" s="1"/>
  <c r="AM218" i="6" s="1"/>
  <c r="AM219" i="6" s="1"/>
  <c r="AM220" i="6" s="1"/>
  <c r="AM221" i="6" s="1"/>
  <c r="AM222" i="6" s="1"/>
  <c r="AM223" i="6" s="1"/>
  <c r="AM224" i="6" s="1"/>
  <c r="AM225" i="6" s="1"/>
  <c r="AM226" i="6" s="1"/>
  <c r="AM227" i="6" s="1"/>
  <c r="AM228" i="6" s="1"/>
  <c r="AM229" i="6" s="1"/>
  <c r="AM230" i="6" s="1"/>
  <c r="AM231" i="6" s="1"/>
  <c r="AM232" i="6" s="1"/>
  <c r="AM233" i="6" s="1"/>
  <c r="AM234" i="6" s="1"/>
  <c r="AM235" i="6" s="1"/>
  <c r="AM236" i="6" s="1"/>
  <c r="AM237" i="6" s="1"/>
  <c r="AM238" i="6" s="1"/>
  <c r="AM239" i="6" s="1"/>
  <c r="AM240" i="6" s="1"/>
  <c r="AM241" i="6" s="1"/>
  <c r="AM242" i="6" s="1"/>
  <c r="AM243" i="6" s="1"/>
  <c r="AM244" i="6" s="1"/>
  <c r="AM245" i="6" s="1"/>
  <c r="AM246" i="6" s="1"/>
  <c r="AM247" i="6" s="1"/>
  <c r="AM248" i="6" s="1"/>
  <c r="AM249" i="6" s="1"/>
  <c r="AM250" i="6" s="1"/>
  <c r="AM251" i="6" s="1"/>
  <c r="AM252" i="6" s="1"/>
  <c r="AM253" i="6" s="1"/>
  <c r="AM254" i="6" s="1"/>
  <c r="AM255" i="6" s="1"/>
  <c r="AM256" i="6" s="1"/>
  <c r="AM257" i="6" s="1"/>
  <c r="AM258" i="6" s="1"/>
  <c r="AM259" i="6" s="1"/>
  <c r="AM260" i="6" s="1"/>
  <c r="AM261" i="6" s="1"/>
  <c r="AM262" i="6" s="1"/>
  <c r="AM263" i="6" s="1"/>
  <c r="AM264" i="6" s="1"/>
  <c r="AM265" i="6" s="1"/>
  <c r="AM266" i="6" s="1"/>
  <c r="AM267" i="6" s="1"/>
  <c r="AM268" i="6" s="1"/>
  <c r="AM269" i="6" s="1"/>
  <c r="AM270" i="6" s="1"/>
  <c r="AM271" i="6" s="1"/>
  <c r="AM272" i="6" s="1"/>
  <c r="AM273" i="6" s="1"/>
  <c r="AM274" i="6" s="1"/>
  <c r="AM275" i="6" s="1"/>
  <c r="AM276" i="6" s="1"/>
  <c r="AM277" i="6" s="1"/>
  <c r="AM278" i="6" s="1"/>
  <c r="AM279" i="6" s="1"/>
  <c r="AM280" i="6" s="1"/>
  <c r="AM281" i="6" s="1"/>
  <c r="AM282" i="6" s="1"/>
  <c r="AM283" i="6" s="1"/>
  <c r="AM284" i="6" s="1"/>
  <c r="AM285" i="6" s="1"/>
  <c r="AM286" i="6" s="1"/>
  <c r="AM287" i="6" s="1"/>
  <c r="AM288" i="6" s="1"/>
  <c r="AM289" i="6" s="1"/>
  <c r="AM290" i="6" s="1"/>
  <c r="AM291" i="6" s="1"/>
  <c r="AM292" i="6" s="1"/>
  <c r="AM293" i="6" s="1"/>
  <c r="AM294" i="6" s="1"/>
  <c r="AM295" i="6" s="1"/>
  <c r="AM296" i="6" s="1"/>
  <c r="AM297" i="6" s="1"/>
  <c r="AM298" i="6" s="1"/>
  <c r="AM299" i="6" s="1"/>
  <c r="AM300" i="6" s="1"/>
  <c r="AM301" i="6" s="1"/>
  <c r="AM302" i="6" s="1"/>
  <c r="AM303" i="6" s="1"/>
  <c r="AM304" i="6" s="1"/>
  <c r="AM305" i="6" s="1"/>
  <c r="AM306" i="6" s="1"/>
  <c r="AM307" i="6" s="1"/>
  <c r="AM308" i="6" s="1"/>
  <c r="AM309" i="6" s="1"/>
  <c r="AM310" i="6" s="1"/>
  <c r="AM311" i="6" s="1"/>
  <c r="AM312" i="6" s="1"/>
  <c r="AM313" i="6" s="1"/>
  <c r="AM314" i="6" s="1"/>
  <c r="AM315" i="6" s="1"/>
  <c r="AM316" i="6" s="1"/>
  <c r="AM317" i="6" s="1"/>
  <c r="AM318" i="6" s="1"/>
  <c r="AM319" i="6" s="1"/>
  <c r="AM320" i="6" s="1"/>
  <c r="AM321" i="6" s="1"/>
  <c r="AM322" i="6" s="1"/>
  <c r="AM323" i="6" s="1"/>
  <c r="AM324" i="6" s="1"/>
  <c r="AM325" i="6" s="1"/>
  <c r="AM326" i="6" s="1"/>
  <c r="AM327" i="6" s="1"/>
  <c r="AM328" i="6" s="1"/>
  <c r="AM329" i="6" s="1"/>
  <c r="AM330" i="6" s="1"/>
  <c r="AM331" i="6" s="1"/>
  <c r="AM332" i="6" s="1"/>
  <c r="AM333" i="6" s="1"/>
  <c r="AM334" i="6" s="1"/>
  <c r="AM335" i="6" s="1"/>
  <c r="AM336" i="6" s="1"/>
  <c r="AM337" i="6" s="1"/>
  <c r="AM338" i="6" s="1"/>
  <c r="AM339" i="6" s="1"/>
  <c r="AM340" i="6" s="1"/>
  <c r="AM341" i="6" s="1"/>
  <c r="AM342" i="6" s="1"/>
  <c r="AM343" i="6" s="1"/>
  <c r="AM344" i="6" s="1"/>
  <c r="AM345" i="6" s="1"/>
  <c r="AM346" i="6" s="1"/>
  <c r="AM347" i="6" s="1"/>
  <c r="AM348" i="6" s="1"/>
  <c r="AM349" i="6" s="1"/>
  <c r="AM350" i="6" s="1"/>
  <c r="AM351" i="6" s="1"/>
  <c r="AM352" i="6" s="1"/>
  <c r="AM353" i="6" s="1"/>
  <c r="AM354" i="6" s="1"/>
  <c r="AM355" i="6" s="1"/>
  <c r="AM356" i="6" s="1"/>
  <c r="AM357" i="6" s="1"/>
  <c r="AM358" i="6" s="1"/>
  <c r="AM359" i="6" s="1"/>
  <c r="AM360" i="6" s="1"/>
  <c r="AM361" i="6" s="1"/>
  <c r="AM362" i="6" s="1"/>
  <c r="AM363" i="6" s="1"/>
  <c r="AM364" i="6" s="1"/>
  <c r="AM365" i="6" s="1"/>
  <c r="AM366" i="6" s="1"/>
  <c r="AM367" i="6" s="1"/>
  <c r="AM368" i="6" s="1"/>
  <c r="AM369" i="6" s="1"/>
  <c r="AM370" i="6" s="1"/>
  <c r="AM371" i="6" s="1"/>
  <c r="AM372" i="6" s="1"/>
  <c r="AM373" i="6" s="1"/>
  <c r="AM374" i="6" s="1"/>
  <c r="AM375" i="6" s="1"/>
  <c r="AM376" i="6" s="1"/>
  <c r="AM377" i="6" s="1"/>
  <c r="AM378" i="6" s="1"/>
  <c r="AM379" i="6" s="1"/>
  <c r="AM380" i="6" s="1"/>
  <c r="AM381" i="6" s="1"/>
  <c r="AM382" i="6" s="1"/>
  <c r="AM383" i="6" s="1"/>
  <c r="AM384" i="6" s="1"/>
  <c r="AM385" i="6" s="1"/>
  <c r="AM386" i="6" s="1"/>
  <c r="U379" i="6"/>
  <c r="U380" i="6"/>
  <c r="U117" i="6"/>
  <c r="U169" i="6"/>
  <c r="U154" i="6"/>
  <c r="U162" i="6"/>
  <c r="U170" i="6"/>
  <c r="U178" i="6"/>
  <c r="U186" i="6"/>
  <c r="U218" i="6"/>
  <c r="U226" i="6"/>
  <c r="U234" i="6"/>
  <c r="U282" i="6"/>
  <c r="U290" i="6"/>
  <c r="U298" i="6"/>
  <c r="U306" i="6"/>
  <c r="U346" i="6"/>
  <c r="U354" i="6"/>
  <c r="U362" i="6"/>
  <c r="U123" i="6"/>
  <c r="U131" i="6"/>
  <c r="U179" i="6"/>
  <c r="U187" i="6"/>
  <c r="U195" i="6"/>
  <c r="U243" i="6"/>
  <c r="U251" i="6"/>
  <c r="U259" i="6"/>
  <c r="U307" i="6"/>
  <c r="U315" i="6"/>
  <c r="U323" i="6"/>
  <c r="U371" i="6"/>
  <c r="U140" i="6"/>
  <c r="U148" i="6"/>
  <c r="U156" i="6"/>
  <c r="U204" i="6"/>
  <c r="U212" i="6"/>
  <c r="U220" i="6"/>
  <c r="U268" i="6"/>
  <c r="U276" i="6"/>
  <c r="U284" i="6"/>
  <c r="U332" i="6"/>
  <c r="U340" i="6"/>
  <c r="U348" i="6"/>
  <c r="U165" i="6"/>
  <c r="U173" i="6"/>
  <c r="U181" i="6"/>
  <c r="U229" i="6"/>
  <c r="U237" i="6"/>
  <c r="U245" i="6"/>
  <c r="U293" i="6"/>
  <c r="U301" i="6"/>
  <c r="U309" i="6"/>
  <c r="U357" i="6"/>
  <c r="U365" i="6"/>
  <c r="U373" i="6"/>
  <c r="U118" i="6"/>
  <c r="U126" i="6"/>
  <c r="U134" i="6"/>
  <c r="U182" i="6"/>
  <c r="U190" i="6"/>
  <c r="U198" i="6"/>
  <c r="U246" i="6"/>
  <c r="U254" i="6"/>
  <c r="U262" i="6"/>
  <c r="U310" i="6"/>
  <c r="U318" i="6"/>
  <c r="U326" i="6"/>
  <c r="U374" i="6"/>
  <c r="U382" i="6"/>
  <c r="U135" i="6"/>
  <c r="U151" i="6"/>
  <c r="U199" i="6"/>
  <c r="U215" i="6"/>
  <c r="U223" i="6"/>
  <c r="U263" i="6"/>
  <c r="U279" i="6"/>
  <c r="U327" i="6"/>
  <c r="U343" i="6"/>
  <c r="U152" i="6"/>
  <c r="U160" i="6"/>
  <c r="U168" i="6"/>
  <c r="U216" i="6"/>
  <c r="U224" i="6"/>
  <c r="U232" i="6"/>
  <c r="U280" i="6"/>
  <c r="U288" i="6"/>
  <c r="U344" i="6"/>
  <c r="U360" i="6"/>
  <c r="U121" i="6"/>
  <c r="U177" i="6"/>
  <c r="U185" i="6"/>
  <c r="U233" i="6"/>
  <c r="U241" i="6"/>
  <c r="U249" i="6"/>
  <c r="U297" i="6"/>
  <c r="U305" i="6"/>
  <c r="U313" i="6"/>
  <c r="U361" i="6"/>
  <c r="U369" i="6"/>
  <c r="U377" i="6"/>
  <c r="U34" i="6"/>
  <c r="U42" i="6"/>
  <c r="U90" i="6"/>
  <c r="U98" i="6"/>
  <c r="U106" i="6"/>
  <c r="U67" i="6"/>
  <c r="U51" i="6"/>
  <c r="U115" i="6"/>
  <c r="U84" i="6"/>
  <c r="U100" i="6"/>
  <c r="U37" i="6"/>
  <c r="U45" i="6"/>
  <c r="U53" i="6"/>
  <c r="U61" i="6"/>
  <c r="U101" i="6"/>
  <c r="U109" i="6"/>
  <c r="U59" i="6"/>
  <c r="U28" i="6"/>
  <c r="U76" i="6"/>
  <c r="U92" i="6"/>
  <c r="U54" i="6"/>
  <c r="U62" i="6"/>
  <c r="U70" i="6"/>
  <c r="U71" i="6"/>
  <c r="U79" i="6"/>
  <c r="U24" i="6"/>
  <c r="U32" i="6"/>
  <c r="U40" i="6"/>
  <c r="U48" i="6"/>
  <c r="U88" i="6"/>
  <c r="U96" i="6"/>
  <c r="U104" i="6"/>
  <c r="U23" i="6"/>
  <c r="U87" i="6"/>
  <c r="U41" i="6"/>
  <c r="U49" i="6"/>
  <c r="U57" i="6"/>
  <c r="U105" i="6"/>
  <c r="U113" i="6"/>
  <c r="AN10" i="6"/>
  <c r="Z351" i="6" l="1"/>
  <c r="Q351" i="6" s="1"/>
  <c r="Z139" i="6"/>
  <c r="Q139" i="6" s="1"/>
  <c r="Z342" i="6"/>
  <c r="Q342" i="6" s="1"/>
  <c r="Z75" i="6"/>
  <c r="Q75" i="6" s="1"/>
  <c r="Z304" i="6"/>
  <c r="Q304" i="6" s="1"/>
  <c r="Z159" i="6"/>
  <c r="Q159" i="6" s="1"/>
  <c r="Z50" i="6"/>
  <c r="Q50" i="6" s="1"/>
  <c r="Z334" i="6"/>
  <c r="Q334" i="6" s="1"/>
  <c r="Z57" i="6"/>
  <c r="Q57" i="6" s="1"/>
  <c r="Z67" i="6"/>
  <c r="Q67" i="6" s="1"/>
  <c r="Z126" i="6"/>
  <c r="Q126" i="6" s="1"/>
  <c r="Z148" i="6"/>
  <c r="Q148" i="6" s="1"/>
  <c r="Z380" i="6"/>
  <c r="Q380" i="6" s="1"/>
  <c r="Z153" i="6"/>
  <c r="Q153" i="6" s="1"/>
  <c r="Z200" i="6"/>
  <c r="Q200" i="6" s="1"/>
  <c r="Z311" i="6"/>
  <c r="Q311" i="6" s="1"/>
  <c r="Z358" i="6"/>
  <c r="Q358" i="6" s="1"/>
  <c r="Z341" i="6"/>
  <c r="Q341" i="6" s="1"/>
  <c r="Z92" i="6"/>
  <c r="Q92" i="6" s="1"/>
  <c r="Z361" i="6"/>
  <c r="Q361" i="6" s="1"/>
  <c r="Z254" i="6"/>
  <c r="Q254" i="6" s="1"/>
  <c r="Z284" i="6"/>
  <c r="Q284" i="6" s="1"/>
  <c r="Z186" i="6"/>
  <c r="Q186" i="6" s="1"/>
  <c r="Z209" i="6"/>
  <c r="Q209" i="6" s="1"/>
  <c r="Z384" i="6"/>
  <c r="Q384" i="6" s="1"/>
  <c r="Z128" i="6"/>
  <c r="Q128" i="6" s="1"/>
  <c r="Z239" i="6"/>
  <c r="Q239" i="6" s="1"/>
  <c r="Z47" i="6"/>
  <c r="Q47" i="6" s="1"/>
  <c r="Z158" i="6"/>
  <c r="Q158" i="6" s="1"/>
  <c r="Z269" i="6"/>
  <c r="Q269" i="6" s="1"/>
  <c r="Z77" i="6"/>
  <c r="Q77" i="6" s="1"/>
  <c r="Z116" i="6"/>
  <c r="Q116" i="6" s="1"/>
  <c r="Z76" i="6"/>
  <c r="Q76" i="6" s="1"/>
  <c r="Z313" i="6"/>
  <c r="Q313" i="6" s="1"/>
  <c r="Z263" i="6"/>
  <c r="Q263" i="6" s="1"/>
  <c r="Z229" i="6"/>
  <c r="Q229" i="6" s="1"/>
  <c r="Z187" i="6"/>
  <c r="Q187" i="6" s="1"/>
  <c r="Z329" i="6"/>
  <c r="Q329" i="6" s="1"/>
  <c r="Z312" i="6"/>
  <c r="Q312" i="6" s="1"/>
  <c r="Z105" i="6"/>
  <c r="Q105" i="6" s="1"/>
  <c r="Z88" i="6"/>
  <c r="Q88" i="6" s="1"/>
  <c r="Z62" i="6"/>
  <c r="Q62" i="6" s="1"/>
  <c r="Z61" i="6"/>
  <c r="Q61" i="6" s="1"/>
  <c r="Z51" i="6"/>
  <c r="Q51" i="6" s="1"/>
  <c r="Z377" i="6"/>
  <c r="Q377" i="6" s="1"/>
  <c r="Z233" i="6"/>
  <c r="Q233" i="6" s="1"/>
  <c r="Z280" i="6"/>
  <c r="Q280" i="6" s="1"/>
  <c r="Z343" i="6"/>
  <c r="Q343" i="6" s="1"/>
  <c r="Z151" i="6"/>
  <c r="Q151" i="6" s="1"/>
  <c r="Z310" i="6"/>
  <c r="Q310" i="6" s="1"/>
  <c r="Z134" i="6"/>
  <c r="Q134" i="6" s="1"/>
  <c r="Z293" i="6"/>
  <c r="Q293" i="6" s="1"/>
  <c r="Z340" i="6"/>
  <c r="Q340" i="6" s="1"/>
  <c r="Z156" i="6"/>
  <c r="Q156" i="6" s="1"/>
  <c r="Z251" i="6"/>
  <c r="Q251" i="6" s="1"/>
  <c r="Z362" i="6"/>
  <c r="Q362" i="6" s="1"/>
  <c r="Z226" i="6"/>
  <c r="Q226" i="6" s="1"/>
  <c r="Z117" i="6"/>
  <c r="Q117" i="6" s="1"/>
  <c r="Z353" i="6"/>
  <c r="Q353" i="6" s="1"/>
  <c r="Z289" i="6"/>
  <c r="Q289" i="6" s="1"/>
  <c r="Z225" i="6"/>
  <c r="Q225" i="6" s="1"/>
  <c r="Z161" i="6"/>
  <c r="Q161" i="6" s="1"/>
  <c r="Z97" i="6"/>
  <c r="Q97" i="6" s="1"/>
  <c r="Z33" i="6"/>
  <c r="Q33" i="6" s="1"/>
  <c r="Z336" i="6"/>
  <c r="Q336" i="6" s="1"/>
  <c r="Z272" i="6"/>
  <c r="Q272" i="6" s="1"/>
  <c r="Z208" i="6"/>
  <c r="Q208" i="6" s="1"/>
  <c r="Z144" i="6"/>
  <c r="Q144" i="6" s="1"/>
  <c r="Z80" i="6"/>
  <c r="Q80" i="6" s="1"/>
  <c r="Z383" i="6"/>
  <c r="Q383" i="6" s="1"/>
  <c r="Z319" i="6"/>
  <c r="Q319" i="6" s="1"/>
  <c r="Z255" i="6"/>
  <c r="Q255" i="6" s="1"/>
  <c r="Z191" i="6"/>
  <c r="Q191" i="6" s="1"/>
  <c r="Z127" i="6"/>
  <c r="Q127" i="6" s="1"/>
  <c r="Z63" i="6"/>
  <c r="Q63" i="6" s="1"/>
  <c r="Z366" i="6"/>
  <c r="Q366" i="6" s="1"/>
  <c r="Z302" i="6"/>
  <c r="Q302" i="6" s="1"/>
  <c r="Z238" i="6"/>
  <c r="Q238" i="6" s="1"/>
  <c r="Z174" i="6"/>
  <c r="Q174" i="6" s="1"/>
  <c r="Z110" i="6"/>
  <c r="Q110" i="6" s="1"/>
  <c r="Z46" i="6"/>
  <c r="Q46" i="6" s="1"/>
  <c r="Z349" i="6"/>
  <c r="Q349" i="6" s="1"/>
  <c r="Z285" i="6"/>
  <c r="Q285" i="6" s="1"/>
  <c r="Z221" i="6"/>
  <c r="Q221" i="6" s="1"/>
  <c r="Z157" i="6"/>
  <c r="Q157" i="6" s="1"/>
  <c r="Z93" i="6"/>
  <c r="Q93" i="6" s="1"/>
  <c r="Z29" i="6"/>
  <c r="Q29" i="6" s="1"/>
  <c r="Z324" i="6"/>
  <c r="Q324" i="6" s="1"/>
  <c r="Z260" i="6"/>
  <c r="Q260" i="6" s="1"/>
  <c r="Z196" i="6"/>
  <c r="Q196" i="6" s="1"/>
  <c r="Z132" i="6"/>
  <c r="Q132" i="6" s="1"/>
  <c r="Z68" i="6"/>
  <c r="Q68" i="6" s="1"/>
  <c r="Z363" i="6"/>
  <c r="Q363" i="6" s="1"/>
  <c r="Z299" i="6"/>
  <c r="Q299" i="6" s="1"/>
  <c r="Z235" i="6"/>
  <c r="Q235" i="6" s="1"/>
  <c r="Z171" i="6"/>
  <c r="Q171" i="6" s="1"/>
  <c r="Z107" i="6"/>
  <c r="Q107" i="6" s="1"/>
  <c r="Z43" i="6"/>
  <c r="Q43" i="6" s="1"/>
  <c r="Z338" i="6"/>
  <c r="Q338" i="6" s="1"/>
  <c r="Z274" i="6"/>
  <c r="Q274" i="6" s="1"/>
  <c r="Z210" i="6"/>
  <c r="Q210" i="6" s="1"/>
  <c r="Z146" i="6"/>
  <c r="Q146" i="6" s="1"/>
  <c r="Z82" i="6"/>
  <c r="Q82" i="6" s="1"/>
  <c r="Z135" i="6"/>
  <c r="Q135" i="6" s="1"/>
  <c r="Z25" i="6"/>
  <c r="Q25" i="6" s="1"/>
  <c r="Z55" i="6"/>
  <c r="Q55" i="6" s="1"/>
  <c r="Z213" i="6"/>
  <c r="Q213" i="6" s="1"/>
  <c r="Z149" i="6"/>
  <c r="Q149" i="6" s="1"/>
  <c r="Z85" i="6"/>
  <c r="Q85" i="6" s="1"/>
  <c r="Z316" i="6"/>
  <c r="Q316" i="6" s="1"/>
  <c r="Z252" i="6"/>
  <c r="Q252" i="6" s="1"/>
  <c r="Z188" i="6"/>
  <c r="Q188" i="6" s="1"/>
  <c r="Z124" i="6"/>
  <c r="Q124" i="6" s="1"/>
  <c r="Z60" i="6"/>
  <c r="Q60" i="6" s="1"/>
  <c r="Z355" i="6"/>
  <c r="Q355" i="6" s="1"/>
  <c r="Z291" i="6"/>
  <c r="Q291" i="6" s="1"/>
  <c r="Z227" i="6"/>
  <c r="Q227" i="6" s="1"/>
  <c r="Z163" i="6"/>
  <c r="Q163" i="6" s="1"/>
  <c r="Z99" i="6"/>
  <c r="Q99" i="6" s="1"/>
  <c r="Z35" i="6"/>
  <c r="Q35" i="6" s="1"/>
  <c r="Z330" i="6"/>
  <c r="Q330" i="6" s="1"/>
  <c r="Z266" i="6"/>
  <c r="Q266" i="6" s="1"/>
  <c r="Z202" i="6"/>
  <c r="Q202" i="6" s="1"/>
  <c r="Z138" i="6"/>
  <c r="Q138" i="6" s="1"/>
  <c r="Z74" i="6"/>
  <c r="Q74" i="6" s="1"/>
  <c r="Z185" i="6"/>
  <c r="Q185" i="6" s="1"/>
  <c r="Z345" i="6"/>
  <c r="Q345" i="6" s="1"/>
  <c r="Z375" i="6"/>
  <c r="Q375" i="6" s="1"/>
  <c r="Z166" i="6"/>
  <c r="Q166" i="6" s="1"/>
  <c r="Z224" i="6"/>
  <c r="Q224" i="6" s="1"/>
  <c r="Z379" i="6"/>
  <c r="Q379" i="6" s="1"/>
  <c r="Z303" i="6"/>
  <c r="Q303" i="6" s="1"/>
  <c r="Z30" i="6"/>
  <c r="Q30" i="6" s="1"/>
  <c r="Z308" i="6"/>
  <c r="Q308" i="6" s="1"/>
  <c r="Z52" i="6"/>
  <c r="Q52" i="6" s="1"/>
  <c r="Z347" i="6"/>
  <c r="Q347" i="6" s="1"/>
  <c r="Z283" i="6"/>
  <c r="Q283" i="6" s="1"/>
  <c r="Z219" i="6"/>
  <c r="Q219" i="6" s="1"/>
  <c r="Z155" i="6"/>
  <c r="Q155" i="6" s="1"/>
  <c r="Z91" i="6"/>
  <c r="Q91" i="6" s="1"/>
  <c r="Z27" i="6"/>
  <c r="Q27" i="6" s="1"/>
  <c r="Z322" i="6"/>
  <c r="Q322" i="6" s="1"/>
  <c r="Z258" i="6"/>
  <c r="Q258" i="6" s="1"/>
  <c r="Z194" i="6"/>
  <c r="Q194" i="6" s="1"/>
  <c r="Z130" i="6"/>
  <c r="Q130" i="6" s="1"/>
  <c r="Z66" i="6"/>
  <c r="Q66" i="6" s="1"/>
  <c r="Z369" i="6"/>
  <c r="Q369" i="6" s="1"/>
  <c r="Z281" i="6"/>
  <c r="Q281" i="6" s="1"/>
  <c r="Z119" i="6"/>
  <c r="Q119" i="6" s="1"/>
  <c r="Z373" i="6"/>
  <c r="Q373" i="6" s="1"/>
  <c r="Z248" i="6"/>
  <c r="Q248" i="6" s="1"/>
  <c r="Z214" i="6"/>
  <c r="Q214" i="6" s="1"/>
  <c r="Z300" i="6"/>
  <c r="Q300" i="6" s="1"/>
  <c r="Z211" i="6"/>
  <c r="Q211" i="6" s="1"/>
  <c r="Z314" i="6"/>
  <c r="Q314" i="6" s="1"/>
  <c r="Z250" i="6"/>
  <c r="Q250" i="6" s="1"/>
  <c r="Z122" i="6"/>
  <c r="Q122" i="6" s="1"/>
  <c r="Z58" i="6"/>
  <c r="Q58" i="6" s="1"/>
  <c r="Z232" i="6"/>
  <c r="Q232" i="6" s="1"/>
  <c r="Z354" i="6"/>
  <c r="Q354" i="6" s="1"/>
  <c r="Z136" i="6"/>
  <c r="Q136" i="6" s="1"/>
  <c r="Z102" i="6"/>
  <c r="Q102" i="6" s="1"/>
  <c r="Z177" i="6"/>
  <c r="Q177" i="6" s="1"/>
  <c r="Z346" i="6"/>
  <c r="Q346" i="6" s="1"/>
  <c r="Z192" i="6"/>
  <c r="Q192" i="6" s="1"/>
  <c r="Z206" i="6"/>
  <c r="Q206" i="6" s="1"/>
  <c r="Z36" i="6"/>
  <c r="Q36" i="6" s="1"/>
  <c r="Z137" i="6"/>
  <c r="Q137" i="6" s="1"/>
  <c r="Z184" i="6"/>
  <c r="Q184" i="6" s="1"/>
  <c r="Z359" i="6"/>
  <c r="Q359" i="6" s="1"/>
  <c r="Z167" i="6"/>
  <c r="Q167" i="6" s="1"/>
  <c r="Z278" i="6"/>
  <c r="Q278" i="6" s="1"/>
  <c r="Z86" i="6"/>
  <c r="Q86" i="6" s="1"/>
  <c r="Z261" i="6"/>
  <c r="Q261" i="6" s="1"/>
  <c r="Z69" i="6"/>
  <c r="Q69" i="6" s="1"/>
  <c r="Z172" i="6"/>
  <c r="Q172" i="6" s="1"/>
  <c r="Z275" i="6"/>
  <c r="Q275" i="6" s="1"/>
  <c r="Z83" i="6"/>
  <c r="Q83" i="6" s="1"/>
  <c r="Z24" i="6"/>
  <c r="Q24" i="6" s="1"/>
  <c r="Z90" i="6"/>
  <c r="Q90" i="6" s="1"/>
  <c r="Z223" i="6"/>
  <c r="Q223" i="6" s="1"/>
  <c r="Z268" i="6"/>
  <c r="Q268" i="6" s="1"/>
  <c r="Z298" i="6"/>
  <c r="Q298" i="6" s="1"/>
  <c r="Z321" i="6"/>
  <c r="Q321" i="6" s="1"/>
  <c r="Z129" i="6"/>
  <c r="Q129" i="6" s="1"/>
  <c r="Z240" i="6"/>
  <c r="Q240" i="6" s="1"/>
  <c r="Z287" i="6"/>
  <c r="Q287" i="6" s="1"/>
  <c r="Z31" i="6"/>
  <c r="Q31" i="6" s="1"/>
  <c r="Z381" i="6"/>
  <c r="Q381" i="6" s="1"/>
  <c r="Z189" i="6"/>
  <c r="Q189" i="6" s="1"/>
  <c r="Z292" i="6"/>
  <c r="Q292" i="6" s="1"/>
  <c r="Z331" i="6"/>
  <c r="Q331" i="6" s="1"/>
  <c r="Z370" i="6"/>
  <c r="Q370" i="6" s="1"/>
  <c r="Z114" i="6"/>
  <c r="Q114" i="6" s="1"/>
  <c r="Z59" i="6"/>
  <c r="Q59" i="6" s="1"/>
  <c r="Z297" i="6"/>
  <c r="Q297" i="6" s="1"/>
  <c r="Z344" i="6"/>
  <c r="Q344" i="6" s="1"/>
  <c r="Z160" i="6"/>
  <c r="Q160" i="6" s="1"/>
  <c r="Z215" i="6"/>
  <c r="Q215" i="6" s="1"/>
  <c r="Z198" i="6"/>
  <c r="Q198" i="6" s="1"/>
  <c r="Z357" i="6"/>
  <c r="Q357" i="6" s="1"/>
  <c r="Z173" i="6"/>
  <c r="Q173" i="6" s="1"/>
  <c r="Z220" i="6"/>
  <c r="Q220" i="6" s="1"/>
  <c r="Z315" i="6"/>
  <c r="Q315" i="6" s="1"/>
  <c r="Z290" i="6"/>
  <c r="Q290" i="6" s="1"/>
  <c r="Z162" i="6"/>
  <c r="Q162" i="6" s="1"/>
  <c r="Z296" i="6"/>
  <c r="Q296" i="6" s="1"/>
  <c r="Z48" i="6"/>
  <c r="Q48" i="6" s="1"/>
  <c r="Z53" i="6"/>
  <c r="Q53" i="6" s="1"/>
  <c r="Z262" i="6"/>
  <c r="Q262" i="6" s="1"/>
  <c r="Z332" i="6"/>
  <c r="Q332" i="6" s="1"/>
  <c r="Z218" i="6"/>
  <c r="Q218" i="6" s="1"/>
  <c r="Z89" i="6"/>
  <c r="Q89" i="6" s="1"/>
  <c r="Z264" i="6"/>
  <c r="Q264" i="6" s="1"/>
  <c r="Z247" i="6"/>
  <c r="Q247" i="6" s="1"/>
  <c r="Z294" i="6"/>
  <c r="Q294" i="6" s="1"/>
  <c r="Z277" i="6"/>
  <c r="Q277" i="6" s="1"/>
  <c r="Z40" i="6"/>
  <c r="Q40" i="6" s="1"/>
  <c r="Z106" i="6"/>
  <c r="Q106" i="6" s="1"/>
  <c r="Z382" i="6"/>
  <c r="Q382" i="6" s="1"/>
  <c r="Z237" i="6"/>
  <c r="Q237" i="6" s="1"/>
  <c r="Z195" i="6"/>
  <c r="Q195" i="6" s="1"/>
  <c r="Z273" i="6"/>
  <c r="Q273" i="6" s="1"/>
  <c r="Z81" i="6"/>
  <c r="Q81" i="6" s="1"/>
  <c r="Z256" i="6"/>
  <c r="Q256" i="6" s="1"/>
  <c r="Z367" i="6"/>
  <c r="Q367" i="6" s="1"/>
  <c r="Z111" i="6"/>
  <c r="Q111" i="6" s="1"/>
  <c r="Z286" i="6"/>
  <c r="Q286" i="6" s="1"/>
  <c r="Z94" i="6"/>
  <c r="Q94" i="6" s="1"/>
  <c r="Z205" i="6"/>
  <c r="Q205" i="6" s="1"/>
  <c r="Z372" i="6"/>
  <c r="Q372" i="6" s="1"/>
  <c r="Z180" i="6"/>
  <c r="Q180" i="6" s="1"/>
  <c r="Z32" i="6"/>
  <c r="Q32" i="6" s="1"/>
  <c r="Z98" i="6"/>
  <c r="Q98" i="6" s="1"/>
  <c r="Z216" i="6"/>
  <c r="Q216" i="6" s="1"/>
  <c r="Z246" i="6"/>
  <c r="Q246" i="6" s="1"/>
  <c r="Z371" i="6"/>
  <c r="Q371" i="6" s="1"/>
  <c r="Z178" i="6"/>
  <c r="Q178" i="6" s="1"/>
  <c r="Z201" i="6"/>
  <c r="Q201" i="6" s="1"/>
  <c r="Z73" i="6"/>
  <c r="Q73" i="6" s="1"/>
  <c r="Z120" i="6"/>
  <c r="Q120" i="6" s="1"/>
  <c r="Z295" i="6"/>
  <c r="Q295" i="6" s="1"/>
  <c r="Z103" i="6"/>
  <c r="Q103" i="6" s="1"/>
  <c r="Z197" i="6"/>
  <c r="Q197" i="6" s="1"/>
  <c r="Z364" i="6"/>
  <c r="Q364" i="6" s="1"/>
  <c r="Z108" i="6"/>
  <c r="Q108" i="6" s="1"/>
  <c r="Z339" i="6"/>
  <c r="Q339" i="6" s="1"/>
  <c r="Z378" i="6"/>
  <c r="Q378" i="6" s="1"/>
  <c r="Z28" i="6"/>
  <c r="Q28" i="6" s="1"/>
  <c r="Z305" i="6"/>
  <c r="Q305" i="6" s="1"/>
  <c r="Z168" i="6"/>
  <c r="Q168" i="6" s="1"/>
  <c r="Z365" i="6"/>
  <c r="Q365" i="6" s="1"/>
  <c r="Z323" i="6"/>
  <c r="Q323" i="6" s="1"/>
  <c r="Z385" i="6"/>
  <c r="Q385" i="6" s="1"/>
  <c r="Z193" i="6"/>
  <c r="Q193" i="6" s="1"/>
  <c r="Z368" i="6"/>
  <c r="Q368" i="6" s="1"/>
  <c r="Z176" i="6"/>
  <c r="Q176" i="6" s="1"/>
  <c r="Z270" i="6"/>
  <c r="Q270" i="6" s="1"/>
  <c r="Z78" i="6"/>
  <c r="Q78" i="6" s="1"/>
  <c r="Z253" i="6"/>
  <c r="Q253" i="6" s="1"/>
  <c r="Z356" i="6"/>
  <c r="Q356" i="6" s="1"/>
  <c r="Z164" i="6"/>
  <c r="Q164" i="6" s="1"/>
  <c r="Z267" i="6"/>
  <c r="Q267" i="6" s="1"/>
  <c r="Z242" i="6"/>
  <c r="Q242" i="6" s="1"/>
  <c r="Z23" i="6"/>
  <c r="Q23" i="6" s="1"/>
  <c r="Z84" i="6"/>
  <c r="Q84" i="6" s="1"/>
  <c r="Z104" i="6"/>
  <c r="Q104" i="6" s="1"/>
  <c r="Z109" i="6"/>
  <c r="Q109" i="6" s="1"/>
  <c r="Z249" i="6"/>
  <c r="Q249" i="6" s="1"/>
  <c r="Z152" i="6"/>
  <c r="Q152" i="6" s="1"/>
  <c r="Z326" i="6"/>
  <c r="Q326" i="6" s="1"/>
  <c r="Z190" i="6"/>
  <c r="Q190" i="6" s="1"/>
  <c r="Z309" i="6"/>
  <c r="Q309" i="6" s="1"/>
  <c r="Z165" i="6"/>
  <c r="Q165" i="6" s="1"/>
  <c r="Z212" i="6"/>
  <c r="Q212" i="6" s="1"/>
  <c r="Z307" i="6"/>
  <c r="Q307" i="6" s="1"/>
  <c r="Z131" i="6"/>
  <c r="Q131" i="6" s="1"/>
  <c r="Z282" i="6"/>
  <c r="Q282" i="6" s="1"/>
  <c r="Z154" i="6"/>
  <c r="Q154" i="6" s="1"/>
  <c r="Z352" i="6"/>
  <c r="Q352" i="6" s="1"/>
  <c r="Z335" i="6"/>
  <c r="Q335" i="6" s="1"/>
  <c r="Z271" i="6"/>
  <c r="Q271" i="6" s="1"/>
  <c r="Z207" i="6"/>
  <c r="Q207" i="6" s="1"/>
  <c r="Z143" i="6"/>
  <c r="Q143" i="6" s="1"/>
  <c r="Z54" i="6"/>
  <c r="Q54" i="6" s="1"/>
  <c r="Z327" i="6"/>
  <c r="Q327" i="6" s="1"/>
  <c r="Z245" i="6"/>
  <c r="Q245" i="6" s="1"/>
  <c r="Z243" i="6"/>
  <c r="Q243" i="6" s="1"/>
  <c r="Z217" i="6"/>
  <c r="Q217" i="6" s="1"/>
  <c r="Z328" i="6"/>
  <c r="Q328" i="6" s="1"/>
  <c r="Z72" i="6"/>
  <c r="Q72" i="6" s="1"/>
  <c r="Z183" i="6"/>
  <c r="Q183" i="6" s="1"/>
  <c r="Z230" i="6"/>
  <c r="Q230" i="6" s="1"/>
  <c r="Z38" i="6"/>
  <c r="Q38" i="6" s="1"/>
  <c r="Z49" i="6"/>
  <c r="Q49" i="6" s="1"/>
  <c r="Z45" i="6"/>
  <c r="Q45" i="6" s="1"/>
  <c r="Z279" i="6"/>
  <c r="Q279" i="6" s="1"/>
  <c r="Z118" i="6"/>
  <c r="Q118" i="6" s="1"/>
  <c r="Z140" i="6"/>
  <c r="Q140" i="6" s="1"/>
  <c r="Z337" i="6"/>
  <c r="Q337" i="6" s="1"/>
  <c r="Z145" i="6"/>
  <c r="Q145" i="6" s="1"/>
  <c r="Z320" i="6"/>
  <c r="Q320" i="6" s="1"/>
  <c r="Z64" i="6"/>
  <c r="Q64" i="6" s="1"/>
  <c r="Z175" i="6"/>
  <c r="Q175" i="6" s="1"/>
  <c r="Z350" i="6"/>
  <c r="Q350" i="6" s="1"/>
  <c r="Z222" i="6"/>
  <c r="Q222" i="6" s="1"/>
  <c r="Z333" i="6"/>
  <c r="Q333" i="6" s="1"/>
  <c r="Z141" i="6"/>
  <c r="Q141" i="6" s="1"/>
  <c r="Z244" i="6"/>
  <c r="Q244" i="6" s="1"/>
  <c r="Z41" i="6"/>
  <c r="Q41" i="6" s="1"/>
  <c r="Z37" i="6"/>
  <c r="Q37" i="6" s="1"/>
  <c r="Z121" i="6"/>
  <c r="Q121" i="6" s="1"/>
  <c r="Z374" i="6"/>
  <c r="Q374" i="6" s="1"/>
  <c r="Z276" i="6"/>
  <c r="Q276" i="6" s="1"/>
  <c r="Z306" i="6"/>
  <c r="Q306" i="6" s="1"/>
  <c r="Z265" i="6"/>
  <c r="Q265" i="6" s="1"/>
  <c r="Z376" i="6"/>
  <c r="Q376" i="6" s="1"/>
  <c r="Z56" i="6"/>
  <c r="Q56" i="6" s="1"/>
  <c r="Z231" i="6"/>
  <c r="Q231" i="6" s="1"/>
  <c r="Z39" i="6"/>
  <c r="Q39" i="6" s="1"/>
  <c r="Z150" i="6"/>
  <c r="Q150" i="6" s="1"/>
  <c r="Z325" i="6"/>
  <c r="Q325" i="6" s="1"/>
  <c r="Z133" i="6"/>
  <c r="Q133" i="6" s="1"/>
  <c r="Z236" i="6"/>
  <c r="Q236" i="6" s="1"/>
  <c r="Z44" i="6"/>
  <c r="Q44" i="6" s="1"/>
  <c r="Z147" i="6"/>
  <c r="Q147" i="6" s="1"/>
  <c r="Z87" i="6"/>
  <c r="Q87" i="6" s="1"/>
  <c r="Z100" i="6"/>
  <c r="Q100" i="6" s="1"/>
  <c r="Z360" i="6"/>
  <c r="Q360" i="6" s="1"/>
  <c r="Z181" i="6"/>
  <c r="Q181" i="6" s="1"/>
  <c r="Z179" i="6"/>
  <c r="Q179" i="6" s="1"/>
  <c r="Z170" i="6"/>
  <c r="Q170" i="6" s="1"/>
  <c r="Z257" i="6"/>
  <c r="Q257" i="6" s="1"/>
  <c r="Z65" i="6"/>
  <c r="Q65" i="6" s="1"/>
  <c r="Q112" i="6"/>
  <c r="Z112" i="6"/>
  <c r="Z95" i="6"/>
  <c r="Q95" i="6" s="1"/>
  <c r="Z142" i="6"/>
  <c r="Q142" i="6" s="1"/>
  <c r="Z317" i="6"/>
  <c r="Q317" i="6" s="1"/>
  <c r="Q125" i="6"/>
  <c r="Z125" i="6"/>
  <c r="Z228" i="6"/>
  <c r="Q228" i="6" s="1"/>
  <c r="Z203" i="6"/>
  <c r="Q203" i="6" s="1"/>
  <c r="Z79" i="6"/>
  <c r="Q79" i="6" s="1"/>
  <c r="Z71" i="6"/>
  <c r="Q71" i="6" s="1"/>
  <c r="Z115" i="6"/>
  <c r="Q115" i="6" s="1"/>
  <c r="Z42" i="6"/>
  <c r="Q42" i="6" s="1"/>
  <c r="Z199" i="6"/>
  <c r="Q199" i="6" s="1"/>
  <c r="Z113" i="6"/>
  <c r="Q113" i="6" s="1"/>
  <c r="Z96" i="6"/>
  <c r="Q96" i="6" s="1"/>
  <c r="Z70" i="6"/>
  <c r="Q70" i="6" s="1"/>
  <c r="Z101" i="6"/>
  <c r="Q101" i="6" s="1"/>
  <c r="Z34" i="6"/>
  <c r="Q34" i="6" s="1"/>
  <c r="Z241" i="6"/>
  <c r="Q241" i="6" s="1"/>
  <c r="Z288" i="6"/>
  <c r="Q288" i="6" s="1"/>
  <c r="Z318" i="6"/>
  <c r="Q318" i="6" s="1"/>
  <c r="Z182" i="6"/>
  <c r="Q182" i="6" s="1"/>
  <c r="Z301" i="6"/>
  <c r="Q301" i="6" s="1"/>
  <c r="Z348" i="6"/>
  <c r="Q348" i="6" s="1"/>
  <c r="Z204" i="6"/>
  <c r="Q204" i="6" s="1"/>
  <c r="Z259" i="6"/>
  <c r="Q259" i="6" s="1"/>
  <c r="Z123" i="6"/>
  <c r="Q123" i="6" s="1"/>
  <c r="Z234" i="6"/>
  <c r="Q234" i="6" s="1"/>
  <c r="Z169" i="6"/>
  <c r="Q169" i="6" s="1"/>
  <c r="AL22" i="6"/>
  <c r="AL23" i="6" s="1"/>
  <c r="AL24" i="6" s="1"/>
  <c r="AL25" i="6" s="1"/>
  <c r="U26" i="6"/>
  <c r="Q22" i="6"/>
  <c r="AN11" i="6"/>
  <c r="R37" i="6" l="1"/>
  <c r="R33" i="6"/>
  <c r="R38" i="6"/>
  <c r="R36" i="6"/>
  <c r="R35" i="6"/>
  <c r="R34" i="6"/>
  <c r="R39" i="6"/>
  <c r="R333" i="6"/>
  <c r="R332" i="6"/>
  <c r="R328" i="6"/>
  <c r="R330" i="6"/>
  <c r="R329" i="6"/>
  <c r="R331" i="6"/>
  <c r="R327" i="6"/>
  <c r="R268" i="6"/>
  <c r="R267" i="6"/>
  <c r="R266" i="6"/>
  <c r="R264" i="6"/>
  <c r="R269" i="6"/>
  <c r="R265" i="6"/>
  <c r="R270" i="6"/>
  <c r="R351" i="6"/>
  <c r="R349" i="6"/>
  <c r="R353" i="6"/>
  <c r="R354" i="6"/>
  <c r="R348" i="6"/>
  <c r="R352" i="6"/>
  <c r="R350" i="6"/>
  <c r="R247" i="6"/>
  <c r="R243" i="6"/>
  <c r="R246" i="6"/>
  <c r="R244" i="6"/>
  <c r="R245" i="6"/>
  <c r="R249" i="6"/>
  <c r="R248" i="6"/>
  <c r="R184" i="6"/>
  <c r="R181" i="6"/>
  <c r="R180" i="6"/>
  <c r="R182" i="6"/>
  <c r="R185" i="6"/>
  <c r="R183" i="6"/>
  <c r="R186" i="6"/>
  <c r="R200" i="6"/>
  <c r="R198" i="6"/>
  <c r="R196" i="6"/>
  <c r="R195" i="6"/>
  <c r="R199" i="6"/>
  <c r="R194" i="6"/>
  <c r="R197" i="6"/>
  <c r="R113" i="6"/>
  <c r="R116" i="6"/>
  <c r="R111" i="6"/>
  <c r="R115" i="6"/>
  <c r="R110" i="6"/>
  <c r="R114" i="6"/>
  <c r="R112" i="6"/>
  <c r="R366" i="6"/>
  <c r="R364" i="6"/>
  <c r="R365" i="6"/>
  <c r="R362" i="6"/>
  <c r="R368" i="6"/>
  <c r="R363" i="6"/>
  <c r="R367" i="6"/>
  <c r="R338" i="6"/>
  <c r="R334" i="6"/>
  <c r="R337" i="6"/>
  <c r="R336" i="6"/>
  <c r="R340" i="6"/>
  <c r="R335" i="6"/>
  <c r="R339" i="6"/>
  <c r="R96" i="6"/>
  <c r="R99" i="6"/>
  <c r="R100" i="6"/>
  <c r="R98" i="6"/>
  <c r="R97" i="6"/>
  <c r="R101" i="6"/>
  <c r="R102" i="6"/>
  <c r="R203" i="6"/>
  <c r="R204" i="6"/>
  <c r="R201" i="6"/>
  <c r="R205" i="6"/>
  <c r="R207" i="6"/>
  <c r="R206" i="6"/>
  <c r="R202" i="6"/>
  <c r="R217" i="6"/>
  <c r="R219" i="6"/>
  <c r="R218" i="6"/>
  <c r="R220" i="6"/>
  <c r="R215" i="6"/>
  <c r="R216" i="6"/>
  <c r="R221" i="6"/>
  <c r="R293" i="6"/>
  <c r="R296" i="6"/>
  <c r="R292" i="6"/>
  <c r="R298" i="6"/>
  <c r="R297" i="6"/>
  <c r="R295" i="6"/>
  <c r="R294" i="6"/>
  <c r="R84" i="6"/>
  <c r="R86" i="6"/>
  <c r="R87" i="6"/>
  <c r="R85" i="6"/>
  <c r="R88" i="6"/>
  <c r="R82" i="6"/>
  <c r="R83" i="6"/>
  <c r="R304" i="6"/>
  <c r="R301" i="6"/>
  <c r="R299" i="6"/>
  <c r="R305" i="6"/>
  <c r="R303" i="6"/>
  <c r="R300" i="6"/>
  <c r="R302" i="6"/>
  <c r="R383" i="6"/>
  <c r="R384" i="6"/>
  <c r="R385" i="6"/>
  <c r="R164" i="6"/>
  <c r="R165" i="6"/>
  <c r="R163" i="6"/>
  <c r="R160" i="6"/>
  <c r="R159" i="6"/>
  <c r="R161" i="6"/>
  <c r="R162" i="6"/>
  <c r="R188" i="6"/>
  <c r="R192" i="6"/>
  <c r="R187" i="6"/>
  <c r="R189" i="6"/>
  <c r="R190" i="6"/>
  <c r="R191" i="6"/>
  <c r="R193" i="6"/>
  <c r="R230" i="6"/>
  <c r="R232" i="6"/>
  <c r="R231" i="6"/>
  <c r="R233" i="6"/>
  <c r="R235" i="6"/>
  <c r="R229" i="6"/>
  <c r="R234" i="6"/>
  <c r="R51" i="6"/>
  <c r="R49" i="6"/>
  <c r="R50" i="6"/>
  <c r="R52" i="6"/>
  <c r="R47" i="6"/>
  <c r="R53" i="6"/>
  <c r="R48" i="6"/>
  <c r="R75" i="6"/>
  <c r="R77" i="6"/>
  <c r="R78" i="6"/>
  <c r="R79" i="6"/>
  <c r="R76" i="6"/>
  <c r="R80" i="6"/>
  <c r="R81" i="6"/>
  <c r="R158" i="6"/>
  <c r="R155" i="6"/>
  <c r="R156" i="6"/>
  <c r="R153" i="6"/>
  <c r="R154" i="6"/>
  <c r="R157" i="6"/>
  <c r="R152" i="6"/>
  <c r="R92" i="6"/>
  <c r="R93" i="6"/>
  <c r="R94" i="6"/>
  <c r="R90" i="6"/>
  <c r="R89" i="6"/>
  <c r="R91" i="6"/>
  <c r="R95" i="6"/>
  <c r="R237" i="6"/>
  <c r="R242" i="6"/>
  <c r="R236" i="6"/>
  <c r="R238" i="6"/>
  <c r="R240" i="6"/>
  <c r="R241" i="6"/>
  <c r="R239" i="6"/>
  <c r="R280" i="6"/>
  <c r="R282" i="6"/>
  <c r="R284" i="6"/>
  <c r="R283" i="6"/>
  <c r="R278" i="6"/>
  <c r="R281" i="6"/>
  <c r="R279" i="6"/>
  <c r="R310" i="6"/>
  <c r="R308" i="6"/>
  <c r="R309" i="6"/>
  <c r="R311" i="6"/>
  <c r="R312" i="6"/>
  <c r="R306" i="6"/>
  <c r="R307" i="6"/>
  <c r="R108" i="6"/>
  <c r="R105" i="6"/>
  <c r="R106" i="6"/>
  <c r="R109" i="6"/>
  <c r="R103" i="6"/>
  <c r="R107" i="6"/>
  <c r="R104" i="6"/>
  <c r="R371" i="6"/>
  <c r="R375" i="6"/>
  <c r="R369" i="6"/>
  <c r="R374" i="6"/>
  <c r="R372" i="6"/>
  <c r="R373" i="6"/>
  <c r="R370" i="6"/>
  <c r="R357" i="6"/>
  <c r="R355" i="6"/>
  <c r="R360" i="6"/>
  <c r="R359" i="6"/>
  <c r="R356" i="6"/>
  <c r="R361" i="6"/>
  <c r="R358" i="6"/>
  <c r="R286" i="6"/>
  <c r="R288" i="6"/>
  <c r="R285" i="6"/>
  <c r="R289" i="6"/>
  <c r="R287" i="6"/>
  <c r="R291" i="6"/>
  <c r="R290" i="6"/>
  <c r="R210" i="6"/>
  <c r="R211" i="6"/>
  <c r="R214" i="6"/>
  <c r="R208" i="6"/>
  <c r="R212" i="6"/>
  <c r="R209" i="6"/>
  <c r="R213" i="6"/>
  <c r="R66" i="6"/>
  <c r="R63" i="6"/>
  <c r="R62" i="6"/>
  <c r="R67" i="6"/>
  <c r="R64" i="6"/>
  <c r="R61" i="6"/>
  <c r="R65" i="6"/>
  <c r="R147" i="6"/>
  <c r="R149" i="6"/>
  <c r="R148" i="6"/>
  <c r="R146" i="6"/>
  <c r="R150" i="6"/>
  <c r="R151" i="6"/>
  <c r="R145" i="6"/>
  <c r="R136" i="6"/>
  <c r="R132" i="6"/>
  <c r="R135" i="6"/>
  <c r="R131" i="6"/>
  <c r="R133" i="6"/>
  <c r="R134" i="6"/>
  <c r="R137" i="6"/>
  <c r="R138" i="6"/>
  <c r="R143" i="6"/>
  <c r="R141" i="6"/>
  <c r="R144" i="6"/>
  <c r="R140" i="6"/>
  <c r="R142" i="6"/>
  <c r="R139" i="6"/>
  <c r="R71" i="6"/>
  <c r="R70" i="6"/>
  <c r="R68" i="6"/>
  <c r="R69" i="6"/>
  <c r="R72" i="6"/>
  <c r="R73" i="6"/>
  <c r="R74" i="6"/>
  <c r="R222" i="6"/>
  <c r="R226" i="6"/>
  <c r="R228" i="6"/>
  <c r="R224" i="6"/>
  <c r="R227" i="6"/>
  <c r="R223" i="6"/>
  <c r="R225" i="6"/>
  <c r="R274" i="6"/>
  <c r="R273" i="6"/>
  <c r="R276" i="6"/>
  <c r="R271" i="6"/>
  <c r="R272" i="6"/>
  <c r="R275" i="6"/>
  <c r="R277" i="6"/>
  <c r="R41" i="6"/>
  <c r="R44" i="6"/>
  <c r="R40" i="6"/>
  <c r="R46" i="6"/>
  <c r="R42" i="6"/>
  <c r="R43" i="6"/>
  <c r="R45" i="6"/>
  <c r="R179" i="6"/>
  <c r="R177" i="6"/>
  <c r="R173" i="6"/>
  <c r="R176" i="6"/>
  <c r="R174" i="6"/>
  <c r="R178" i="6"/>
  <c r="R175" i="6"/>
  <c r="R119" i="6"/>
  <c r="R123" i="6"/>
  <c r="R120" i="6"/>
  <c r="R121" i="6"/>
  <c r="R117" i="6"/>
  <c r="R122" i="6"/>
  <c r="R118" i="6"/>
  <c r="R313" i="6"/>
  <c r="R318" i="6"/>
  <c r="R314" i="6"/>
  <c r="R317" i="6"/>
  <c r="R319" i="6"/>
  <c r="R316" i="6"/>
  <c r="R315" i="6"/>
  <c r="R343" i="6"/>
  <c r="R345" i="6"/>
  <c r="R346" i="6"/>
  <c r="R347" i="6"/>
  <c r="R342" i="6"/>
  <c r="R341" i="6"/>
  <c r="R344" i="6"/>
  <c r="R260" i="6"/>
  <c r="R263" i="6"/>
  <c r="R257" i="6"/>
  <c r="R259" i="6"/>
  <c r="R258" i="6"/>
  <c r="R261" i="6"/>
  <c r="R262" i="6"/>
  <c r="R326" i="6"/>
  <c r="R321" i="6"/>
  <c r="R325" i="6"/>
  <c r="R320" i="6"/>
  <c r="R324" i="6"/>
  <c r="R323" i="6"/>
  <c r="R322" i="6"/>
  <c r="R380" i="6"/>
  <c r="R382" i="6"/>
  <c r="R379" i="6"/>
  <c r="R378" i="6"/>
  <c r="R377" i="6"/>
  <c r="R376" i="6"/>
  <c r="R381" i="6"/>
  <c r="R58" i="6"/>
  <c r="R55" i="6"/>
  <c r="R60" i="6"/>
  <c r="R56" i="6"/>
  <c r="R57" i="6"/>
  <c r="R54" i="6"/>
  <c r="R59" i="6"/>
  <c r="R253" i="6"/>
  <c r="R252" i="6"/>
  <c r="R251" i="6"/>
  <c r="R255" i="6"/>
  <c r="R254" i="6"/>
  <c r="R250" i="6"/>
  <c r="R256" i="6"/>
  <c r="R167" i="6"/>
  <c r="R168" i="6"/>
  <c r="R171" i="6"/>
  <c r="R172" i="6"/>
  <c r="R166" i="6"/>
  <c r="R169" i="6"/>
  <c r="R170" i="6"/>
  <c r="R127" i="6"/>
  <c r="R129" i="6"/>
  <c r="R128" i="6"/>
  <c r="R130" i="6"/>
  <c r="R124" i="6"/>
  <c r="R125" i="6"/>
  <c r="R126" i="6"/>
  <c r="R386" i="6"/>
  <c r="Z26" i="6"/>
  <c r="Q26" i="6" s="1"/>
  <c r="AL26" i="6"/>
  <c r="AL27" i="6" s="1"/>
  <c r="AL28" i="6" s="1"/>
  <c r="AL29" i="6" s="1"/>
  <c r="AL30" i="6" s="1"/>
  <c r="AL31" i="6" s="1"/>
  <c r="AL32" i="6" s="1"/>
  <c r="AL33" i="6" s="1"/>
  <c r="AL34" i="6" s="1"/>
  <c r="AL35" i="6" s="1"/>
  <c r="AL36" i="6" s="1"/>
  <c r="AL37" i="6" s="1"/>
  <c r="AL38" i="6" s="1"/>
  <c r="AL39" i="6" s="1"/>
  <c r="AL40" i="6" s="1"/>
  <c r="AL41" i="6" s="1"/>
  <c r="AL42" i="6" s="1"/>
  <c r="AL43" i="6" s="1"/>
  <c r="AL44" i="6" s="1"/>
  <c r="AL45" i="6" s="1"/>
  <c r="AL46" i="6" s="1"/>
  <c r="AL47" i="6" s="1"/>
  <c r="AL48" i="6" s="1"/>
  <c r="AL49" i="6" s="1"/>
  <c r="AL50" i="6" s="1"/>
  <c r="AL51" i="6" s="1"/>
  <c r="AL52" i="6" s="1"/>
  <c r="AL53" i="6" s="1"/>
  <c r="AL54" i="6" s="1"/>
  <c r="AL55" i="6" s="1"/>
  <c r="AL56" i="6" s="1"/>
  <c r="AL57" i="6" s="1"/>
  <c r="AL58" i="6" s="1"/>
  <c r="AL59" i="6" s="1"/>
  <c r="AL60" i="6" s="1"/>
  <c r="AL61" i="6" s="1"/>
  <c r="AL62" i="6" s="1"/>
  <c r="AL63" i="6" s="1"/>
  <c r="AL64" i="6" s="1"/>
  <c r="AL65" i="6" s="1"/>
  <c r="AL66" i="6" s="1"/>
  <c r="AL67" i="6" s="1"/>
  <c r="AL68" i="6" s="1"/>
  <c r="AL69" i="6" s="1"/>
  <c r="AL70" i="6" s="1"/>
  <c r="AL71" i="6" s="1"/>
  <c r="AL72" i="6" s="1"/>
  <c r="AL73" i="6" s="1"/>
  <c r="AL74" i="6" s="1"/>
  <c r="AL75" i="6" s="1"/>
  <c r="AL76" i="6" s="1"/>
  <c r="AL77" i="6" s="1"/>
  <c r="AL78" i="6" s="1"/>
  <c r="AL79" i="6" s="1"/>
  <c r="AL80" i="6" s="1"/>
  <c r="AL81" i="6" s="1"/>
  <c r="AL82" i="6" s="1"/>
  <c r="AL83" i="6" s="1"/>
  <c r="AL84" i="6" s="1"/>
  <c r="AL85" i="6" s="1"/>
  <c r="AL86" i="6" s="1"/>
  <c r="AL87" i="6" s="1"/>
  <c r="AL88" i="6" s="1"/>
  <c r="AL89" i="6" s="1"/>
  <c r="AL90" i="6" s="1"/>
  <c r="AL91" i="6" s="1"/>
  <c r="AL92" i="6" s="1"/>
  <c r="AL93" i="6" s="1"/>
  <c r="AL94" i="6" s="1"/>
  <c r="AL95" i="6" s="1"/>
  <c r="AL96" i="6" s="1"/>
  <c r="AL97" i="6" s="1"/>
  <c r="AL98" i="6" s="1"/>
  <c r="AL99" i="6" s="1"/>
  <c r="AL100" i="6" s="1"/>
  <c r="AL101" i="6" s="1"/>
  <c r="AL102" i="6" s="1"/>
  <c r="AL103" i="6" s="1"/>
  <c r="AL104" i="6" s="1"/>
  <c r="AL105" i="6" s="1"/>
  <c r="AL106" i="6" s="1"/>
  <c r="AL107" i="6" s="1"/>
  <c r="AL108" i="6" s="1"/>
  <c r="AL109" i="6" s="1"/>
  <c r="AL110" i="6" s="1"/>
  <c r="AL111" i="6" s="1"/>
  <c r="AL112" i="6" s="1"/>
  <c r="AL113" i="6" s="1"/>
  <c r="AL114" i="6" s="1"/>
  <c r="AL115" i="6" s="1"/>
  <c r="AL116" i="6" s="1"/>
  <c r="AL117" i="6" s="1"/>
  <c r="AL118" i="6" s="1"/>
  <c r="AL119" i="6" s="1"/>
  <c r="AL120" i="6" s="1"/>
  <c r="AL121" i="6" s="1"/>
  <c r="AL122" i="6" s="1"/>
  <c r="AL123" i="6" s="1"/>
  <c r="AL124" i="6" s="1"/>
  <c r="AL125" i="6" s="1"/>
  <c r="AL126" i="6" s="1"/>
  <c r="AL127" i="6" s="1"/>
  <c r="AL128" i="6" s="1"/>
  <c r="AL129" i="6" s="1"/>
  <c r="AL130" i="6" s="1"/>
  <c r="AL131" i="6" s="1"/>
  <c r="AL132" i="6" s="1"/>
  <c r="AL133" i="6" s="1"/>
  <c r="AL134" i="6" s="1"/>
  <c r="AL135" i="6" s="1"/>
  <c r="AL136" i="6" s="1"/>
  <c r="AL137" i="6" s="1"/>
  <c r="AL138" i="6" s="1"/>
  <c r="AL139" i="6" s="1"/>
  <c r="AL140" i="6" s="1"/>
  <c r="AL141" i="6" s="1"/>
  <c r="AL142" i="6" s="1"/>
  <c r="AL143" i="6" s="1"/>
  <c r="AL144" i="6" s="1"/>
  <c r="AL145" i="6" s="1"/>
  <c r="AL146" i="6" s="1"/>
  <c r="AL147" i="6" s="1"/>
  <c r="AL148" i="6" s="1"/>
  <c r="AL149" i="6" s="1"/>
  <c r="AL150" i="6" s="1"/>
  <c r="AL151" i="6" s="1"/>
  <c r="AL152" i="6" s="1"/>
  <c r="AL153" i="6" s="1"/>
  <c r="AL154" i="6" s="1"/>
  <c r="AL155" i="6" s="1"/>
  <c r="AL156" i="6" s="1"/>
  <c r="AL157" i="6" s="1"/>
  <c r="AL158" i="6" s="1"/>
  <c r="AL159" i="6" s="1"/>
  <c r="AL160" i="6" s="1"/>
  <c r="AL161" i="6" s="1"/>
  <c r="AL162" i="6" s="1"/>
  <c r="AL163" i="6" s="1"/>
  <c r="AL164" i="6" s="1"/>
  <c r="AL165" i="6" s="1"/>
  <c r="AL166" i="6" s="1"/>
  <c r="AL167" i="6" s="1"/>
  <c r="AL168" i="6" s="1"/>
  <c r="AL169" i="6" s="1"/>
  <c r="AL170" i="6" s="1"/>
  <c r="AL171" i="6" s="1"/>
  <c r="AL172" i="6" s="1"/>
  <c r="AL173" i="6" s="1"/>
  <c r="AL174" i="6" s="1"/>
  <c r="AL175" i="6" s="1"/>
  <c r="AL176" i="6" s="1"/>
  <c r="AL177" i="6" s="1"/>
  <c r="AL178" i="6" s="1"/>
  <c r="AL179" i="6" s="1"/>
  <c r="AL180" i="6" s="1"/>
  <c r="AL181" i="6" s="1"/>
  <c r="AL182" i="6" s="1"/>
  <c r="AL183" i="6" s="1"/>
  <c r="AL184" i="6" s="1"/>
  <c r="AL185" i="6" s="1"/>
  <c r="AL186" i="6" s="1"/>
  <c r="AL187" i="6" s="1"/>
  <c r="AL188" i="6" s="1"/>
  <c r="AL189" i="6" s="1"/>
  <c r="AL190" i="6" s="1"/>
  <c r="AL191" i="6" s="1"/>
  <c r="AL192" i="6" s="1"/>
  <c r="AL193" i="6" s="1"/>
  <c r="AL194" i="6" s="1"/>
  <c r="AL195" i="6" s="1"/>
  <c r="AL196" i="6" s="1"/>
  <c r="AL197" i="6" s="1"/>
  <c r="AL198" i="6" s="1"/>
  <c r="AL199" i="6" s="1"/>
  <c r="AL200" i="6" s="1"/>
  <c r="AL201" i="6" s="1"/>
  <c r="AL202" i="6" s="1"/>
  <c r="AL203" i="6" s="1"/>
  <c r="AL204" i="6" s="1"/>
  <c r="AL205" i="6" s="1"/>
  <c r="AL206" i="6" s="1"/>
  <c r="AL207" i="6" s="1"/>
  <c r="AL208" i="6" s="1"/>
  <c r="AL209" i="6" s="1"/>
  <c r="AL210" i="6" s="1"/>
  <c r="AL211" i="6" s="1"/>
  <c r="AL212" i="6" s="1"/>
  <c r="AL213" i="6" s="1"/>
  <c r="AL214" i="6" s="1"/>
  <c r="AL215" i="6" s="1"/>
  <c r="AL216" i="6" s="1"/>
  <c r="AL217" i="6" s="1"/>
  <c r="AL218" i="6" s="1"/>
  <c r="AL219" i="6" s="1"/>
  <c r="AL220" i="6" s="1"/>
  <c r="AL221" i="6" s="1"/>
  <c r="AL222" i="6" s="1"/>
  <c r="AL223" i="6" s="1"/>
  <c r="AL224" i="6" s="1"/>
  <c r="AL225" i="6" s="1"/>
  <c r="AL226" i="6" s="1"/>
  <c r="AL227" i="6" s="1"/>
  <c r="AL228" i="6" s="1"/>
  <c r="AL229" i="6" s="1"/>
  <c r="AL230" i="6" s="1"/>
  <c r="AL231" i="6" s="1"/>
  <c r="AL232" i="6" s="1"/>
  <c r="AL233" i="6" s="1"/>
  <c r="AL234" i="6" s="1"/>
  <c r="AL235" i="6" s="1"/>
  <c r="AL236" i="6" s="1"/>
  <c r="AL237" i="6" s="1"/>
  <c r="AL238" i="6" s="1"/>
  <c r="AL239" i="6" s="1"/>
  <c r="AL240" i="6" s="1"/>
  <c r="AL241" i="6" s="1"/>
  <c r="AL242" i="6" s="1"/>
  <c r="AL243" i="6" s="1"/>
  <c r="AL244" i="6" s="1"/>
  <c r="AL245" i="6" s="1"/>
  <c r="AL246" i="6" s="1"/>
  <c r="AL247" i="6" s="1"/>
  <c r="AL248" i="6" s="1"/>
  <c r="AL249" i="6" s="1"/>
  <c r="AL250" i="6" s="1"/>
  <c r="AL251" i="6" s="1"/>
  <c r="AL252" i="6" s="1"/>
  <c r="AL253" i="6" s="1"/>
  <c r="AL254" i="6" s="1"/>
  <c r="AL255" i="6" s="1"/>
  <c r="AL256" i="6" s="1"/>
  <c r="AL257" i="6" s="1"/>
  <c r="AL258" i="6" s="1"/>
  <c r="AL259" i="6" s="1"/>
  <c r="AL260" i="6" s="1"/>
  <c r="AL261" i="6" s="1"/>
  <c r="AL262" i="6" s="1"/>
  <c r="AL263" i="6" s="1"/>
  <c r="AL264" i="6" s="1"/>
  <c r="AL265" i="6" s="1"/>
  <c r="AL266" i="6" s="1"/>
  <c r="AL267" i="6" s="1"/>
  <c r="AL268" i="6" s="1"/>
  <c r="AL269" i="6" s="1"/>
  <c r="AL270" i="6" s="1"/>
  <c r="AL271" i="6" s="1"/>
  <c r="AL272" i="6" s="1"/>
  <c r="AL273" i="6" s="1"/>
  <c r="AL274" i="6" s="1"/>
  <c r="AL275" i="6" s="1"/>
  <c r="AL276" i="6" s="1"/>
  <c r="AL277" i="6" s="1"/>
  <c r="AL278" i="6" s="1"/>
  <c r="AL279" i="6" s="1"/>
  <c r="AL280" i="6" s="1"/>
  <c r="AL281" i="6" s="1"/>
  <c r="AL282" i="6" s="1"/>
  <c r="AL283" i="6" s="1"/>
  <c r="AL284" i="6" s="1"/>
  <c r="AL285" i="6" s="1"/>
  <c r="AL286" i="6" s="1"/>
  <c r="AL287" i="6" s="1"/>
  <c r="AL288" i="6" s="1"/>
  <c r="AL289" i="6" s="1"/>
  <c r="AL290" i="6" s="1"/>
  <c r="AL291" i="6" s="1"/>
  <c r="AL292" i="6" s="1"/>
  <c r="AL293" i="6" s="1"/>
  <c r="AL294" i="6" s="1"/>
  <c r="AL295" i="6" s="1"/>
  <c r="AL296" i="6" s="1"/>
  <c r="AL297" i="6" s="1"/>
  <c r="AL298" i="6" s="1"/>
  <c r="AL299" i="6" s="1"/>
  <c r="AL300" i="6" s="1"/>
  <c r="AL301" i="6" s="1"/>
  <c r="AL302" i="6" s="1"/>
  <c r="AL303" i="6" s="1"/>
  <c r="AL304" i="6" s="1"/>
  <c r="AL305" i="6" s="1"/>
  <c r="AL306" i="6" s="1"/>
  <c r="AL307" i="6" s="1"/>
  <c r="AL308" i="6" s="1"/>
  <c r="AL309" i="6" s="1"/>
  <c r="AL310" i="6" s="1"/>
  <c r="AL311" i="6" s="1"/>
  <c r="AL312" i="6" s="1"/>
  <c r="AL313" i="6" s="1"/>
  <c r="AL314" i="6" s="1"/>
  <c r="AL315" i="6" s="1"/>
  <c r="AL316" i="6" s="1"/>
  <c r="AL317" i="6" s="1"/>
  <c r="AL318" i="6" s="1"/>
  <c r="AL319" i="6" s="1"/>
  <c r="AL320" i="6" s="1"/>
  <c r="AL321" i="6" s="1"/>
  <c r="AL322" i="6" s="1"/>
  <c r="AL323" i="6" s="1"/>
  <c r="AL324" i="6" s="1"/>
  <c r="AL325" i="6" s="1"/>
  <c r="AL326" i="6" s="1"/>
  <c r="AL327" i="6" s="1"/>
  <c r="AL328" i="6" s="1"/>
  <c r="AL329" i="6" s="1"/>
  <c r="AL330" i="6" s="1"/>
  <c r="AL331" i="6" s="1"/>
  <c r="AL332" i="6" s="1"/>
  <c r="AL333" i="6" s="1"/>
  <c r="AL334" i="6" s="1"/>
  <c r="AL335" i="6" s="1"/>
  <c r="AL336" i="6" s="1"/>
  <c r="AL337" i="6" s="1"/>
  <c r="AL338" i="6" s="1"/>
  <c r="AL339" i="6" s="1"/>
  <c r="AL340" i="6" s="1"/>
  <c r="AL341" i="6" s="1"/>
  <c r="AL342" i="6" s="1"/>
  <c r="AL343" i="6" s="1"/>
  <c r="AL344" i="6" s="1"/>
  <c r="AL345" i="6" s="1"/>
  <c r="AL346" i="6" s="1"/>
  <c r="AL347" i="6" s="1"/>
  <c r="AL348" i="6" s="1"/>
  <c r="AL349" i="6" s="1"/>
  <c r="AL350" i="6" s="1"/>
  <c r="AL351" i="6" s="1"/>
  <c r="AL352" i="6" s="1"/>
  <c r="AL353" i="6" s="1"/>
  <c r="AL354" i="6" s="1"/>
  <c r="AL355" i="6" s="1"/>
  <c r="AL356" i="6" s="1"/>
  <c r="AL357" i="6" s="1"/>
  <c r="AL358" i="6" s="1"/>
  <c r="AL359" i="6" s="1"/>
  <c r="AL360" i="6" s="1"/>
  <c r="AL361" i="6" s="1"/>
  <c r="AL362" i="6" s="1"/>
  <c r="AL363" i="6" s="1"/>
  <c r="AL364" i="6" s="1"/>
  <c r="AL365" i="6" s="1"/>
  <c r="AL366" i="6" s="1"/>
  <c r="AL367" i="6" s="1"/>
  <c r="AL368" i="6" s="1"/>
  <c r="AL369" i="6" s="1"/>
  <c r="AL370" i="6" s="1"/>
  <c r="AL371" i="6" s="1"/>
  <c r="AL372" i="6" s="1"/>
  <c r="AL373" i="6" s="1"/>
  <c r="AL374" i="6" s="1"/>
  <c r="AL375" i="6" s="1"/>
  <c r="AL376" i="6" s="1"/>
  <c r="AL377" i="6" s="1"/>
  <c r="AL378" i="6" s="1"/>
  <c r="AL379" i="6" s="1"/>
  <c r="AL380" i="6" s="1"/>
  <c r="AL381" i="6" s="1"/>
  <c r="AL382" i="6" s="1"/>
  <c r="AL383" i="6" s="1"/>
  <c r="AL384" i="6" s="1"/>
  <c r="AL385" i="6" s="1"/>
  <c r="AL386" i="6" s="1"/>
  <c r="R22" i="6"/>
  <c r="S22" i="6" s="1"/>
  <c r="R24" i="6"/>
  <c r="R25" i="6"/>
  <c r="R23" i="6"/>
  <c r="S23" i="6" s="1"/>
  <c r="R29" i="6" l="1"/>
  <c r="R32" i="6"/>
  <c r="R28" i="6"/>
  <c r="R30" i="6"/>
  <c r="R31" i="6"/>
  <c r="R26" i="6"/>
  <c r="R27" i="6"/>
  <c r="S25" i="6"/>
  <c r="S27" i="6" s="1"/>
  <c r="S29" i="6" s="1"/>
  <c r="S31" i="6" s="1"/>
  <c r="S33" i="6" s="1"/>
  <c r="S35" i="6" s="1"/>
  <c r="S37" i="6" s="1"/>
  <c r="S39" i="6" s="1"/>
  <c r="S41" i="6" s="1"/>
  <c r="S43" i="6" s="1"/>
  <c r="S45" i="6" s="1"/>
  <c r="S47" i="6" s="1"/>
  <c r="S49" i="6" s="1"/>
  <c r="S51" i="6" s="1"/>
  <c r="S53" i="6" s="1"/>
  <c r="S55" i="6" s="1"/>
  <c r="S57" i="6" s="1"/>
  <c r="S59" i="6" s="1"/>
  <c r="S61" i="6" s="1"/>
  <c r="S63" i="6" s="1"/>
  <c r="S65" i="6" s="1"/>
  <c r="S67" i="6" s="1"/>
  <c r="S69" i="6" s="1"/>
  <c r="S71" i="6" s="1"/>
  <c r="S73" i="6" s="1"/>
  <c r="S75" i="6" s="1"/>
  <c r="S77" i="6" s="1"/>
  <c r="S79" i="6" s="1"/>
  <c r="S81" i="6" s="1"/>
  <c r="S83" i="6" s="1"/>
  <c r="S85" i="6" s="1"/>
  <c r="S87" i="6" s="1"/>
  <c r="S89" i="6" s="1"/>
  <c r="S91" i="6" s="1"/>
  <c r="S93" i="6" s="1"/>
  <c r="S95" i="6" s="1"/>
  <c r="S97" i="6" s="1"/>
  <c r="S99" i="6" s="1"/>
  <c r="S101" i="6" s="1"/>
  <c r="S103" i="6" s="1"/>
  <c r="S105" i="6" s="1"/>
  <c r="S107" i="6" s="1"/>
  <c r="S109" i="6" s="1"/>
  <c r="S111" i="6" s="1"/>
  <c r="S113" i="6" s="1"/>
  <c r="S115" i="6" s="1"/>
  <c r="S117" i="6" s="1"/>
  <c r="S119" i="6" s="1"/>
  <c r="S121" i="6" s="1"/>
  <c r="S123" i="6" s="1"/>
  <c r="S125" i="6" s="1"/>
  <c r="S127" i="6" s="1"/>
  <c r="S129" i="6" s="1"/>
  <c r="S131" i="6" s="1"/>
  <c r="S133" i="6" s="1"/>
  <c r="S135" i="6" s="1"/>
  <c r="S137" i="6" s="1"/>
  <c r="S139" i="6" s="1"/>
  <c r="S141" i="6" s="1"/>
  <c r="S143" i="6" s="1"/>
  <c r="S145" i="6" s="1"/>
  <c r="S147" i="6" s="1"/>
  <c r="S149" i="6" s="1"/>
  <c r="S151" i="6" s="1"/>
  <c r="S153" i="6" s="1"/>
  <c r="S155" i="6" s="1"/>
  <c r="S157" i="6" s="1"/>
  <c r="S159" i="6" s="1"/>
  <c r="S161" i="6" s="1"/>
  <c r="S163" i="6" s="1"/>
  <c r="S165" i="6" s="1"/>
  <c r="S167" i="6" s="1"/>
  <c r="S169" i="6" s="1"/>
  <c r="S171" i="6" s="1"/>
  <c r="S173" i="6" s="1"/>
  <c r="S175" i="6" s="1"/>
  <c r="S177" i="6" s="1"/>
  <c r="S179" i="6" s="1"/>
  <c r="S181" i="6" s="1"/>
  <c r="S183" i="6" s="1"/>
  <c r="S185" i="6" s="1"/>
  <c r="S187" i="6" s="1"/>
  <c r="S189" i="6" s="1"/>
  <c r="S191" i="6" s="1"/>
  <c r="S193" i="6" s="1"/>
  <c r="S195" i="6" s="1"/>
  <c r="S197" i="6" s="1"/>
  <c r="S199" i="6" s="1"/>
  <c r="S201" i="6" s="1"/>
  <c r="S203" i="6" s="1"/>
  <c r="S205" i="6" s="1"/>
  <c r="S207" i="6" s="1"/>
  <c r="S209" i="6" s="1"/>
  <c r="S211" i="6" s="1"/>
  <c r="S213" i="6" s="1"/>
  <c r="S215" i="6" s="1"/>
  <c r="S217" i="6" s="1"/>
  <c r="S219" i="6" s="1"/>
  <c r="S221" i="6" s="1"/>
  <c r="S223" i="6" s="1"/>
  <c r="S225" i="6" s="1"/>
  <c r="S227" i="6" s="1"/>
  <c r="S229" i="6" s="1"/>
  <c r="S231" i="6" s="1"/>
  <c r="S233" i="6" s="1"/>
  <c r="S235" i="6" s="1"/>
  <c r="S237" i="6" s="1"/>
  <c r="S239" i="6" s="1"/>
  <c r="S241" i="6" s="1"/>
  <c r="S243" i="6" s="1"/>
  <c r="S245" i="6" s="1"/>
  <c r="S247" i="6" s="1"/>
  <c r="S249" i="6" s="1"/>
  <c r="S251" i="6" s="1"/>
  <c r="S253" i="6" s="1"/>
  <c r="S255" i="6" s="1"/>
  <c r="S257" i="6" s="1"/>
  <c r="S259" i="6" s="1"/>
  <c r="S261" i="6" s="1"/>
  <c r="S263" i="6" s="1"/>
  <c r="S265" i="6" s="1"/>
  <c r="S267" i="6" s="1"/>
  <c r="S269" i="6" s="1"/>
  <c r="S271" i="6" s="1"/>
  <c r="S273" i="6" s="1"/>
  <c r="S275" i="6" s="1"/>
  <c r="S277" i="6" s="1"/>
  <c r="S279" i="6" s="1"/>
  <c r="S281" i="6" s="1"/>
  <c r="S283" i="6" s="1"/>
  <c r="S285" i="6" s="1"/>
  <c r="S287" i="6" s="1"/>
  <c r="S289" i="6" s="1"/>
  <c r="S291" i="6" s="1"/>
  <c r="S293" i="6" s="1"/>
  <c r="S295" i="6" s="1"/>
  <c r="S297" i="6" s="1"/>
  <c r="S299" i="6" s="1"/>
  <c r="S301" i="6" s="1"/>
  <c r="S303" i="6" s="1"/>
  <c r="S305" i="6" s="1"/>
  <c r="S307" i="6" s="1"/>
  <c r="S309" i="6" s="1"/>
  <c r="S311" i="6" s="1"/>
  <c r="S313" i="6" s="1"/>
  <c r="S315" i="6" s="1"/>
  <c r="S317" i="6" s="1"/>
  <c r="S319" i="6" s="1"/>
  <c r="S321" i="6" s="1"/>
  <c r="S323" i="6" s="1"/>
  <c r="S325" i="6" s="1"/>
  <c r="S327" i="6" s="1"/>
  <c r="S329" i="6" s="1"/>
  <c r="S331" i="6" s="1"/>
  <c r="S333" i="6" s="1"/>
  <c r="S335" i="6" s="1"/>
  <c r="S337" i="6" s="1"/>
  <c r="S339" i="6" s="1"/>
  <c r="S341" i="6" s="1"/>
  <c r="S343" i="6" s="1"/>
  <c r="S345" i="6" s="1"/>
  <c r="S347" i="6" s="1"/>
  <c r="S349" i="6" s="1"/>
  <c r="S351" i="6" s="1"/>
  <c r="S353" i="6" s="1"/>
  <c r="S355" i="6" s="1"/>
  <c r="S357" i="6" s="1"/>
  <c r="S359" i="6" s="1"/>
  <c r="S361" i="6" s="1"/>
  <c r="S363" i="6" s="1"/>
  <c r="S365" i="6" s="1"/>
  <c r="S367" i="6" s="1"/>
  <c r="S369" i="6" s="1"/>
  <c r="S371" i="6" s="1"/>
  <c r="S373" i="6" s="1"/>
  <c r="S375" i="6" s="1"/>
  <c r="S377" i="6" s="1"/>
  <c r="S379" i="6" s="1"/>
  <c r="S381" i="6" s="1"/>
  <c r="S383" i="6" s="1"/>
  <c r="S385" i="6" s="1"/>
  <c r="S24" i="6"/>
  <c r="S26" i="6" l="1"/>
  <c r="S28" i="6" s="1"/>
  <c r="S30" i="6" s="1"/>
  <c r="S32" i="6" s="1"/>
  <c r="S34" i="6" s="1"/>
  <c r="S36" i="6" s="1"/>
  <c r="S38" i="6" s="1"/>
  <c r="S40" i="6" s="1"/>
  <c r="S42" i="6" s="1"/>
  <c r="S44" i="6" s="1"/>
  <c r="S46" i="6" s="1"/>
  <c r="S48" i="6" s="1"/>
  <c r="S50" i="6" s="1"/>
  <c r="S52" i="6" s="1"/>
  <c r="S54" i="6" s="1"/>
  <c r="S56" i="6" s="1"/>
  <c r="S58" i="6" s="1"/>
  <c r="S60" i="6" s="1"/>
  <c r="S62" i="6" s="1"/>
  <c r="S64" i="6" s="1"/>
  <c r="S66" i="6" s="1"/>
  <c r="S68" i="6" s="1"/>
  <c r="S70" i="6" s="1"/>
  <c r="S72" i="6" s="1"/>
  <c r="S74" i="6" s="1"/>
  <c r="S76" i="6" s="1"/>
  <c r="S78" i="6" s="1"/>
  <c r="S80" i="6" s="1"/>
  <c r="S82" i="6" s="1"/>
  <c r="S84" i="6" s="1"/>
  <c r="S86" i="6" s="1"/>
  <c r="S88" i="6" s="1"/>
  <c r="S90" i="6" s="1"/>
  <c r="S92" i="6" s="1"/>
  <c r="S94" i="6" s="1"/>
  <c r="S96" i="6" s="1"/>
  <c r="S98" i="6" s="1"/>
  <c r="S100" i="6" s="1"/>
  <c r="S102" i="6" s="1"/>
  <c r="S104" i="6" s="1"/>
  <c r="S106" i="6" s="1"/>
  <c r="S108" i="6" s="1"/>
  <c r="S110" i="6" s="1"/>
  <c r="S112" i="6" s="1"/>
  <c r="S114" i="6" s="1"/>
  <c r="S116" i="6" s="1"/>
  <c r="S118" i="6" s="1"/>
  <c r="S120" i="6" s="1"/>
  <c r="S122" i="6" s="1"/>
  <c r="S124" i="6" s="1"/>
  <c r="S126" i="6" s="1"/>
  <c r="S128" i="6" s="1"/>
  <c r="S130" i="6" s="1"/>
  <c r="S132" i="6" s="1"/>
  <c r="S134" i="6" s="1"/>
  <c r="S136" i="6" s="1"/>
  <c r="S138" i="6" s="1"/>
  <c r="S140" i="6" s="1"/>
  <c r="S142" i="6" s="1"/>
  <c r="S144" i="6" s="1"/>
  <c r="S146" i="6" s="1"/>
  <c r="S148" i="6" s="1"/>
  <c r="S150" i="6" s="1"/>
  <c r="S152" i="6" s="1"/>
  <c r="S154" i="6" s="1"/>
  <c r="S156" i="6" s="1"/>
  <c r="S158" i="6" s="1"/>
  <c r="S160" i="6" s="1"/>
  <c r="S162" i="6" s="1"/>
  <c r="S164" i="6" s="1"/>
  <c r="S166" i="6" s="1"/>
  <c r="S168" i="6" s="1"/>
  <c r="S170" i="6" s="1"/>
  <c r="S172" i="6" s="1"/>
  <c r="S174" i="6" s="1"/>
  <c r="S176" i="6" s="1"/>
  <c r="S178" i="6" s="1"/>
  <c r="S180" i="6" s="1"/>
  <c r="S182" i="6" s="1"/>
  <c r="S184" i="6" s="1"/>
  <c r="S186" i="6" s="1"/>
  <c r="S188" i="6" s="1"/>
  <c r="S190" i="6" s="1"/>
  <c r="S192" i="6" s="1"/>
  <c r="S194" i="6" s="1"/>
  <c r="S196" i="6" s="1"/>
  <c r="S198" i="6" s="1"/>
  <c r="S200" i="6" s="1"/>
  <c r="S202" i="6" s="1"/>
  <c r="S204" i="6" s="1"/>
  <c r="S206" i="6" s="1"/>
  <c r="S208" i="6" s="1"/>
  <c r="S210" i="6" s="1"/>
  <c r="S212" i="6" s="1"/>
  <c r="S214" i="6" s="1"/>
  <c r="S216" i="6" s="1"/>
  <c r="S218" i="6" s="1"/>
  <c r="S220" i="6" s="1"/>
  <c r="S222" i="6" s="1"/>
  <c r="S224" i="6" s="1"/>
  <c r="S226" i="6" s="1"/>
  <c r="S228" i="6" s="1"/>
  <c r="S230" i="6" s="1"/>
  <c r="S232" i="6" s="1"/>
  <c r="S234" i="6" s="1"/>
  <c r="S236" i="6" s="1"/>
  <c r="S238" i="6" s="1"/>
  <c r="S240" i="6" s="1"/>
  <c r="S242" i="6" s="1"/>
  <c r="S244" i="6" s="1"/>
  <c r="S246" i="6" s="1"/>
  <c r="S248" i="6" s="1"/>
  <c r="S250" i="6" s="1"/>
  <c r="S252" i="6" s="1"/>
  <c r="S254" i="6" s="1"/>
  <c r="S256" i="6" s="1"/>
  <c r="S258" i="6" s="1"/>
  <c r="S260" i="6" s="1"/>
  <c r="S262" i="6" s="1"/>
  <c r="S264" i="6" s="1"/>
  <c r="S266" i="6" s="1"/>
  <c r="S268" i="6" s="1"/>
  <c r="S270" i="6" s="1"/>
  <c r="S272" i="6" s="1"/>
  <c r="S274" i="6" s="1"/>
  <c r="S276" i="6" s="1"/>
  <c r="S278" i="6" s="1"/>
  <c r="S280" i="6" s="1"/>
  <c r="S282" i="6" s="1"/>
  <c r="S284" i="6" s="1"/>
  <c r="S286" i="6" s="1"/>
  <c r="S288" i="6" s="1"/>
  <c r="S290" i="6" s="1"/>
  <c r="S292" i="6" s="1"/>
  <c r="S294" i="6" s="1"/>
  <c r="S296" i="6" s="1"/>
  <c r="S298" i="6" s="1"/>
  <c r="S300" i="6" s="1"/>
  <c r="S302" i="6" s="1"/>
  <c r="S304" i="6" s="1"/>
  <c r="S306" i="6" s="1"/>
  <c r="S308" i="6" s="1"/>
  <c r="S310" i="6" s="1"/>
  <c r="S312" i="6" s="1"/>
  <c r="S314" i="6" s="1"/>
  <c r="S316" i="6" s="1"/>
  <c r="S318" i="6" s="1"/>
  <c r="S320" i="6" s="1"/>
  <c r="S322" i="6" s="1"/>
  <c r="S324" i="6" s="1"/>
  <c r="S326" i="6" s="1"/>
  <c r="S328" i="6" s="1"/>
  <c r="S330" i="6" s="1"/>
  <c r="S332" i="6" s="1"/>
  <c r="S334" i="6" s="1"/>
  <c r="S336" i="6" s="1"/>
  <c r="S338" i="6" s="1"/>
  <c r="S340" i="6" s="1"/>
  <c r="S342" i="6" s="1"/>
  <c r="S344" i="6" s="1"/>
  <c r="S346" i="6" s="1"/>
  <c r="S348" i="6" s="1"/>
  <c r="S350" i="6" s="1"/>
  <c r="S352" i="6" s="1"/>
  <c r="S354" i="6" s="1"/>
  <c r="S356" i="6" s="1"/>
  <c r="S358" i="6" s="1"/>
  <c r="S360" i="6" s="1"/>
  <c r="S362" i="6" s="1"/>
  <c r="S364" i="6" s="1"/>
  <c r="S366" i="6" s="1"/>
  <c r="S368" i="6" s="1"/>
  <c r="S370" i="6" s="1"/>
  <c r="S372" i="6" s="1"/>
  <c r="S374" i="6" s="1"/>
  <c r="S376" i="6" s="1"/>
  <c r="S378" i="6" s="1"/>
  <c r="S380" i="6" s="1"/>
  <c r="S382" i="6" s="1"/>
  <c r="S384" i="6" s="1"/>
  <c r="S386" i="6" s="1"/>
  <c r="BU21" i="6"/>
</calcChain>
</file>

<file path=xl/sharedStrings.xml><?xml version="1.0" encoding="utf-8"?>
<sst xmlns="http://schemas.openxmlformats.org/spreadsheetml/2006/main" count="249" uniqueCount="151">
  <si>
    <t>Mitarbeiter 1</t>
  </si>
  <si>
    <t>Mitarbeiter 2</t>
  </si>
  <si>
    <t>Mitarbeiter 3</t>
  </si>
  <si>
    <t>Mitarbeiter 4</t>
  </si>
  <si>
    <t>Mitarbeiter 5</t>
  </si>
  <si>
    <t>Mitarbeiter 6</t>
  </si>
  <si>
    <t>Mitarbeiter 7</t>
  </si>
  <si>
    <t>Mitarbeiter 8</t>
  </si>
  <si>
    <t>Mitarbeiter 9</t>
  </si>
  <si>
    <t>Mitarbeiter 10</t>
  </si>
  <si>
    <t>1. Schicht</t>
  </si>
  <si>
    <t>2. Schicht</t>
  </si>
  <si>
    <t>3. Schicht</t>
  </si>
  <si>
    <t>}</t>
  </si>
  <si>
    <t>Mitarbeiter 11</t>
  </si>
  <si>
    <t>Mitarbeiter 12</t>
  </si>
  <si>
    <t>Mitarbeiter 13</t>
  </si>
  <si>
    <t>Mitarbeiter 14</t>
  </si>
  <si>
    <t>Mitarbeiter 15</t>
  </si>
  <si>
    <t>Mitarbeiter 16</t>
  </si>
  <si>
    <t>Mitarbeiter 17</t>
  </si>
  <si>
    <t>Mitarbeiter 18</t>
  </si>
  <si>
    <t>Mitarbeiter 19</t>
  </si>
  <si>
    <t>Mitarbeiter 20</t>
  </si>
  <si>
    <t>Mitarbeiter 21</t>
  </si>
  <si>
    <t>Mitarbeiter 22</t>
  </si>
  <si>
    <t>Mitarbeiter 23</t>
  </si>
  <si>
    <t>Mitarbeiter 24</t>
  </si>
  <si>
    <t>Mitarbeiter 25</t>
  </si>
  <si>
    <t>Mitarbeiter 26</t>
  </si>
  <si>
    <t>Mitarbeiter 27</t>
  </si>
  <si>
    <t>Mitarbeiter 28</t>
  </si>
  <si>
    <t>Mitarbeiter 29</t>
  </si>
  <si>
    <t>Mitarbeiter 30</t>
  </si>
  <si>
    <t>תַאֲרִיך</t>
  </si>
  <si>
    <t>פרוייקט 1</t>
  </si>
  <si>
    <t>פרוייקט 2</t>
  </si>
  <si>
    <t>פרוייקט 3</t>
  </si>
  <si>
    <t>פרוייקט 4</t>
  </si>
  <si>
    <t>פרוייקט 5</t>
  </si>
  <si>
    <t>פרוייקט 6</t>
  </si>
  <si>
    <t>פרוייקט 7</t>
  </si>
  <si>
    <t>פרוייקט 8</t>
  </si>
  <si>
    <t>פרוייקט 9</t>
  </si>
  <si>
    <t>פרוייקט 10</t>
  </si>
  <si>
    <t>פרוייקט 11</t>
  </si>
  <si>
    <t>פרוייקט 12</t>
  </si>
  <si>
    <t>פרוייקט 13</t>
  </si>
  <si>
    <t>פרוייקט 14</t>
  </si>
  <si>
    <t>פרוייקט 15</t>
  </si>
  <si>
    <t>פרוייקט 16</t>
  </si>
  <si>
    <t>פרוייקט 17</t>
  </si>
  <si>
    <t>פרוייקט 18</t>
  </si>
  <si>
    <t>פרוייקט 19</t>
  </si>
  <si>
    <t>פרוייקט 20</t>
  </si>
  <si>
    <t>פרוייקט 21</t>
  </si>
  <si>
    <t>פרוייקט 22</t>
  </si>
  <si>
    <t>פרוייקט 23</t>
  </si>
  <si>
    <t>פרוייקט 24</t>
  </si>
  <si>
    <t>פרוייקט 25</t>
  </si>
  <si>
    <t>פרוייקט 26</t>
  </si>
  <si>
    <t>פִּריוֹן</t>
  </si>
  <si>
    <t>קטגוריה</t>
  </si>
  <si>
    <t>חג לאומי</t>
  </si>
  <si>
    <t>צריך</t>
  </si>
  <si>
    <t>יוֹם חוֹל</t>
  </si>
  <si>
    <t>קוד</t>
  </si>
  <si>
    <t>לשאת</t>
  </si>
  <si>
    <t>יתרת חגים בשנה שעברה</t>
  </si>
  <si>
    <t>זכאות לחגים לשנה הנוכחית</t>
  </si>
  <si>
    <t>יתרת חגים השנה</t>
  </si>
  <si>
    <t>מאזן זמן בשנה שעברה</t>
  </si>
  <si>
    <t>יתרת שעות נוספות בשנה שעברה</t>
  </si>
  <si>
    <t>משפטי</t>
  </si>
  <si>
    <t>זמן עבודה 100%</t>
  </si>
  <si>
    <t>שיעור תעסוקה באחוזים</t>
  </si>
  <si>
    <t>יום עבודה יעד 1</t>
  </si>
  <si>
    <t>1/2 יום עבודה יעד</t>
  </si>
  <si>
    <t>מקסימום שעות עבודה יומיות</t>
  </si>
  <si>
    <t>שעות עבודה שבועיות</t>
  </si>
  <si>
    <t>עבודת לילה</t>
  </si>
  <si>
    <t>חגים</t>
  </si>
  <si>
    <t>עוד (קוד)</t>
  </si>
  <si>
    <t>פיצוי
מאזן שעות נוספות</t>
  </si>
  <si>
    <t>תשלום
מאזן שעות נוספות</t>
  </si>
  <si>
    <t>הערות</t>
  </si>
  <si>
    <t>יתרת חגים</t>
  </si>
  <si>
    <t>מאזן שעות נוספות</t>
  </si>
  <si>
    <t>זמן עבודה שבועי</t>
  </si>
  <si>
    <t>התחל</t>
  </si>
  <si>
    <t>סוֹף</t>
  </si>
  <si>
    <t>זמן עבודה כולל</t>
  </si>
  <si>
    <t>שעות עבודה בלילה</t>
  </si>
  <si>
    <t>יוֹם שֵׁנִי</t>
  </si>
  <si>
    <t>יוֹם שְׁלִישִׁי</t>
  </si>
  <si>
    <t>יום רביעי</t>
  </si>
  <si>
    <t>יוֹם חֲמִישִׁי</t>
  </si>
  <si>
    <t>יוֹם שִׁישִׁי</t>
  </si>
  <si>
    <t>יום שבת</t>
  </si>
  <si>
    <t>יוֹם רִאשׁוֹן</t>
  </si>
  <si>
    <t>גורמים</t>
  </si>
  <si>
    <t>1.2 גורם חג</t>
  </si>
  <si>
    <t>מקסימום</t>
  </si>
  <si>
    <t>מ ל</t>
  </si>
  <si>
    <t>שעות עבודה יומיות</t>
  </si>
  <si>
    <t>שעות נוספות מתחילות בלילה</t>
  </si>
  <si>
    <t>שעות עבודה</t>
  </si>
  <si>
    <t>הסכם רישיון משתמש קצה זה הוא הסכם משפטי בינך לבין Arbeitszeiterfassung-schweiz.ch, המכסה כל תבניות, גיליונות אלקטרוניים או תוכנה של Microsoft Excel שנוצרו על ידי Arbeitszeiterfassung-schweiz.ch.
על ידי הורדה, העתקה, גישה או שימוש אחר בכל אחת מהתבניות הללו, אתה מסכים לתנאים ולהגבלות הבאים:
• אינך רשאי למכור, למכור מחדש, להעניק רישיון, לשכור, להשכיר, להלוות או להעביר בכל דרך אחרת את התבניות ללא אישור בכתב מאת Arbeitzeiterfassung-schweiz.ch
• אינך רשאי להפיץ, לפרסם, לארח באתר אינטרנט, או להנגיש בשרת את התבניות באופן שיהפוך אותן לזמינות לציבור או למשתמשים אחרים.
•אלא אם כן רכשת את זכויות הרישיון המתאימות, אינך רשאי להסיר או לשנות כל לוגו של Arbeitszeiterfassung-schweiz.ch, סימן מסחרי, זכויות יוצרים, כתב ויתור, מותג, תנאי שימוש או ייחוס בתוך התבנית.
שמירת זכויות
כל הבעלות וזכויות היוצרים על התבנית וכל העותקים של התבנית הם רכושה של Arbeitzeiterfassung-schweiz.ch. כל הזכויות שלא ניתנו במפורש שמורות ל-Working Time Recording Switzerland.
השימוש בתבנית לכל מטרה אחרת מזו המותרת במפורש ב-EULA זה אסור ועלול לגרום לעונשים אזרחיים ופליליים.
למידע נוסף והרשאות ספציפיות למקרה שלך, אנא צור איתנו קשר בכתובת: schuerch.ch@gmail.com</t>
  </si>
  <si>
    <t>פלוס (יום)</t>
  </si>
  <si>
    <t>מינוס (לילה)</t>
  </si>
  <si>
    <t>שעות עבודה (יום)</t>
  </si>
  <si>
    <t>שעות נוספות (יום)</t>
  </si>
  <si>
    <t>שעות נוספות (לילה)</t>
  </si>
  <si>
    <t>נוסף (לילה)</t>
  </si>
  <si>
    <t>קוד זמן</t>
  </si>
  <si>
    <t>פיצוי זמני גמיש</t>
  </si>
  <si>
    <t>מינוס (יום)</t>
  </si>
  <si>
    <t>1.1 פקטור שבת</t>
  </si>
  <si>
    <t>שבוע קלנדרי</t>
  </si>
  <si>
    <t>יְוֹם</t>
  </si>
  <si>
    <t>גורם לילה</t>
  </si>
  <si>
    <t>עזרה בשעות נוספות ערב תגור</t>
  </si>
  <si>
    <t>עזרה בשעות נוספות בלילה</t>
  </si>
  <si>
    <t>גורם שבת</t>
  </si>
  <si>
    <t>גורם חג</t>
  </si>
  <si>
    <t>פקטור 1.1/1.2</t>
  </si>
  <si>
    <t>פקטור 2</t>
  </si>
  <si>
    <t>פקטור 3</t>
  </si>
  <si>
    <t>פקטור 4</t>
  </si>
  <si>
    <t>חופשת אבהות</t>
  </si>
  <si>
    <t>חופשת לידה</t>
  </si>
  <si>
    <t>שירות צבאי/אזרחי</t>
  </si>
  <si>
    <t>גִיוּס</t>
  </si>
  <si>
    <t>מחויבות משפחתית</t>
  </si>
  <si>
    <t>חיפוש עבודה</t>
  </si>
  <si>
    <t>רילוקיישן</t>
  </si>
  <si>
    <t>מָוֶת</t>
  </si>
  <si>
    <t>הדרכה/הדרכה נוספת</t>
  </si>
  <si>
    <t>חֲתוּנָה</t>
  </si>
  <si>
    <t>לְרַפֵּא</t>
  </si>
  <si>
    <t>חוֹלֶה</t>
  </si>
  <si>
    <t>תְאוּנָה</t>
  </si>
  <si>
    <t>פלט ייחודי</t>
  </si>
  <si>
    <t>פלט חוזר</t>
  </si>
  <si>
    <t>קלט חוזר</t>
  </si>
  <si>
    <t>קלט ייחודי</t>
  </si>
  <si>
    <t>פקטור 5</t>
  </si>
  <si>
    <t>5. ערב שעות נוספות של פקטור</t>
  </si>
  <si>
    <t>2. יום שעות נוספות של פקטור</t>
  </si>
  <si>
    <t>3. פקטור שעות היום</t>
  </si>
  <si>
    <t>4. פקטור שעות לילה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</si>
</sst>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hh]:mm"/>
  </numFmts>
  <fonts count="13" x14ac:knownFonts="1">
    <font>
      <sz val="11"/>
      <color theme="1"/>
      <name val="Arial"/>
    </font>
    <font>
      <i/>
      <sz val="11"/>
      <color theme="1"/>
      <name val="Arial"/>
      <family val="2"/>
    </font>
    <font>
      <sz val="11"/>
      <name val="Arial"/>
      <family val="2"/>
    </font>
    <font>
      <sz val="11"/>
      <color theme="1"/>
      <name val="Arial"/>
      <family val="2"/>
    </font>
    <font>
      <sz val="8"/>
      <name val="Arial"/>
      <family val="2"/>
    </font>
    <font>
      <i/>
      <sz val="11"/>
      <color rgb="FF000000"/>
      <name val="Arial"/>
      <family val="2"/>
    </font>
    <font>
      <sz val="11"/>
      <color rgb="FF000000"/>
      <name val="Arial"/>
      <family val="2"/>
    </font>
    <font>
      <sz val="11"/>
      <color rgb="FF000000"/>
      <name val="Arial"/>
      <family val="2"/>
    </font>
    <font>
      <b/>
      <sz val="11"/>
      <color theme="1"/>
      <name val="Arial"/>
      <family val="2"/>
    </font>
    <font>
      <sz val="11"/>
      <color indexed="8"/>
      <name val="Arial"/>
      <family val="2"/>
    </font>
    <font>
      <sz val="12"/>
      <color theme="1"/>
      <name val="Arial"/>
      <family val="2"/>
    </font>
    <font>
      <sz val="16"/>
      <color theme="1"/>
      <name val="Arial"/>
      <family val="2"/>
    </font>
    <font>
      <b/>
      <sz val="72"/>
      <color rgb="FF005EB8"/>
      <name val="Arial"/>
      <family val="2"/>
    </font>
  </fonts>
  <fills count="4">
    <fill>
      <patternFill patternType="none"/>
    </fill>
    <fill>
      <patternFill patternType="gray125"/>
    </fill>
    <fill>
      <patternFill patternType="solid">
        <fgColor indexed="65"/>
        <bgColor rgb="FFFFFF00"/>
      </patternFill>
    </fill>
    <fill>
      <patternFill patternType="solid">
        <fgColor indexed="65"/>
        <bgColor rgb="FF0070C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70C0"/>
      </left>
      <right style="thin">
        <color indexed="64"/>
      </right>
      <top/>
      <bottom style="thin">
        <color indexed="64"/>
      </bottom>
      <diagonal/>
    </border>
    <border>
      <left style="thin">
        <color rgb="FF0070C0"/>
      </left>
      <right style="thin">
        <color indexed="64"/>
      </right>
      <top/>
      <bottom/>
      <diagonal/>
    </border>
    <border>
      <left style="thin">
        <color rgb="FF0070C0"/>
      </left>
      <right style="thin">
        <color indexed="64"/>
      </right>
      <top style="thin">
        <color indexed="64"/>
      </top>
      <bottom style="thin">
        <color indexed="64"/>
      </bottom>
      <diagonal/>
    </border>
    <border diagonalUp="1" diagonalDown="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xf numFmtId="0" fontId="10" fillId="0" borderId="0"/>
  </cellStyleXfs>
  <cellXfs count="142">
    <xf numFmtId="0" fontId="0" fillId="0" borderId="0" xfId="0"/>
    <xf numFmtId="165" fontId="0" fillId="0" borderId="1" xfId="0" applyNumberFormat="1" applyBorder="1" applyAlignment="1">
      <alignment horizontal="center" vertical="center"/>
    </xf>
    <xf numFmtId="0" fontId="3" fillId="0" borderId="0" xfId="0" applyFont="1"/>
    <xf numFmtId="0" fontId="0" fillId="0" borderId="1" xfId="0" applyBorder="1" applyAlignment="1">
      <alignment horizontal="center" vertical="center"/>
    </xf>
    <xf numFmtId="20" fontId="0" fillId="0" borderId="1" xfId="0" applyNumberFormat="1" applyBorder="1" applyAlignment="1">
      <alignment horizontal="center" vertical="center"/>
    </xf>
    <xf numFmtId="0" fontId="3" fillId="0" borderId="4" xfId="0" applyFont="1" applyBorder="1" applyAlignment="1">
      <alignment horizontal="right"/>
    </xf>
    <xf numFmtId="165" fontId="3" fillId="0" borderId="4" xfId="0" applyNumberFormat="1" applyFont="1" applyBorder="1" applyAlignment="1">
      <alignment horizontal="right"/>
    </xf>
    <xf numFmtId="165" fontId="3" fillId="0" borderId="4" xfId="0" applyNumberFormat="1" applyFont="1" applyBorder="1"/>
    <xf numFmtId="20" fontId="3" fillId="0" borderId="4" xfId="0" applyNumberFormat="1" applyFont="1" applyBorder="1" applyAlignment="1">
      <alignment horizontal="right"/>
    </xf>
    <xf numFmtId="20" fontId="3" fillId="0" borderId="4" xfId="0" applyNumberFormat="1" applyFont="1" applyBorder="1"/>
    <xf numFmtId="20" fontId="9" fillId="0" borderId="4" xfId="0" applyNumberFormat="1" applyFont="1" applyBorder="1"/>
    <xf numFmtId="14" fontId="3" fillId="0" borderId="0" xfId="1" applyNumberFormat="1"/>
    <xf numFmtId="0" fontId="3" fillId="0" borderId="0" xfId="1"/>
    <xf numFmtId="14" fontId="3" fillId="0" borderId="1" xfId="1" applyNumberFormat="1" applyBorder="1" applyAlignment="1">
      <alignment textRotation="90"/>
    </xf>
    <xf numFmtId="14" fontId="3" fillId="0" borderId="1" xfId="1" applyNumberFormat="1" applyBorder="1"/>
    <xf numFmtId="0" fontId="3" fillId="0" borderId="1" xfId="1" applyBorder="1"/>
    <xf numFmtId="14" fontId="3" fillId="2" borderId="0" xfId="1" applyNumberFormat="1" applyFill="1"/>
    <xf numFmtId="14" fontId="3" fillId="3" borderId="16" xfId="1" applyNumberFormat="1" applyFill="1" applyBorder="1" applyAlignment="1">
      <alignment textRotation="90"/>
    </xf>
    <xf numFmtId="0" fontId="0" fillId="0" borderId="0" xfId="0" applyAlignment="1" applyProtection="1">
      <alignment horizontal="center"/>
      <protection locked="0"/>
    </xf>
    <xf numFmtId="14" fontId="0" fillId="0" borderId="15"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20" fontId="0" fillId="0" borderId="1" xfId="0" applyNumberFormat="1" applyBorder="1" applyAlignment="1" applyProtection="1">
      <alignment horizontal="center" vertical="center"/>
      <protection locked="0"/>
    </xf>
    <xf numFmtId="165" fontId="0" fillId="0" borderId="1" xfId="0" applyNumberFormat="1" applyBorder="1" applyAlignment="1" applyProtection="1">
      <alignment horizontal="center" vertical="center"/>
      <protection locked="0"/>
    </xf>
    <xf numFmtId="20" fontId="0" fillId="0" borderId="1" xfId="0" applyNumberFormat="1" applyBorder="1" applyAlignment="1" applyProtection="1">
      <alignment horizontal="left" vertical="center"/>
      <protection locked="0"/>
    </xf>
    <xf numFmtId="14" fontId="0" fillId="0" borderId="1" xfId="0" applyNumberFormat="1" applyBorder="1" applyAlignment="1">
      <alignment horizontal="center" vertical="center"/>
    </xf>
    <xf numFmtId="10" fontId="0" fillId="0" borderId="1" xfId="0" applyNumberFormat="1" applyBorder="1" applyAlignment="1">
      <alignment horizontal="center" vertical="center"/>
    </xf>
    <xf numFmtId="0" fontId="8" fillId="0" borderId="0" xfId="0" applyFont="1" applyProtection="1">
      <protection locked="0"/>
    </xf>
    <xf numFmtId="0" fontId="3" fillId="0" borderId="0" xfId="0" applyFont="1" applyProtection="1">
      <protection locked="0"/>
    </xf>
    <xf numFmtId="0" fontId="8" fillId="0" borderId="6" xfId="0" applyFont="1" applyBorder="1" applyProtection="1">
      <protection locked="0"/>
    </xf>
    <xf numFmtId="0" fontId="0" fillId="0" borderId="0" xfId="0" applyProtection="1">
      <protection locked="0"/>
    </xf>
    <xf numFmtId="0" fontId="3" fillId="0" borderId="6" xfId="0" applyFont="1" applyBorder="1" applyProtection="1">
      <protection locked="0"/>
    </xf>
    <xf numFmtId="0" fontId="0" fillId="0" borderId="6" xfId="0" applyBorder="1" applyProtection="1">
      <protection locked="0"/>
    </xf>
    <xf numFmtId="165" fontId="1" fillId="0" borderId="0" xfId="0" applyNumberFormat="1" applyFont="1" applyProtection="1">
      <protection locked="0"/>
    </xf>
    <xf numFmtId="0" fontId="3" fillId="0" borderId="4" xfId="0" applyFont="1" applyBorder="1" applyProtection="1">
      <protection locked="0"/>
    </xf>
    <xf numFmtId="20" fontId="3" fillId="0" borderId="4" xfId="0" applyNumberFormat="1" applyFont="1" applyBorder="1" applyProtection="1">
      <protection locked="0"/>
    </xf>
    <xf numFmtId="0" fontId="0" fillId="0" borderId="4" xfId="0" applyBorder="1" applyProtection="1">
      <protection locked="0"/>
    </xf>
    <xf numFmtId="0" fontId="3" fillId="0" borderId="4" xfId="0" applyFont="1" applyBorder="1" applyAlignment="1" applyProtection="1">
      <alignment horizontal="left"/>
      <protection locked="0"/>
    </xf>
    <xf numFmtId="49" fontId="3" fillId="0" borderId="4" xfId="0" applyNumberFormat="1" applyFont="1" applyBorder="1" applyAlignment="1" applyProtection="1">
      <alignment horizontal="left"/>
      <protection locked="0"/>
    </xf>
    <xf numFmtId="165" fontId="3" fillId="0" borderId="4" xfId="0" applyNumberFormat="1" applyFont="1" applyBorder="1" applyProtection="1">
      <protection locked="0"/>
    </xf>
    <xf numFmtId="0" fontId="1" fillId="0" borderId="0" xfId="0" applyFont="1" applyProtection="1">
      <protection locked="0"/>
    </xf>
    <xf numFmtId="0" fontId="0" fillId="0" borderId="0" xfId="0" applyAlignment="1" applyProtection="1">
      <alignment textRotation="90"/>
      <protection locked="0"/>
    </xf>
    <xf numFmtId="0" fontId="3" fillId="0" borderId="4" xfId="0" applyFont="1" applyBorder="1" applyAlignment="1" applyProtection="1">
      <alignment horizontal="right"/>
      <protection locked="0"/>
    </xf>
    <xf numFmtId="0" fontId="1" fillId="0" borderId="0" xfId="0" applyFont="1" applyAlignment="1" applyProtection="1">
      <alignment horizontal="left"/>
      <protection locked="0"/>
    </xf>
    <xf numFmtId="14" fontId="9" fillId="0" borderId="4" xfId="0" applyNumberFormat="1" applyFont="1" applyBorder="1" applyAlignment="1" applyProtection="1">
      <alignment horizontal="left"/>
      <protection locked="0"/>
    </xf>
    <xf numFmtId="0" fontId="9" fillId="0" borderId="4" xfId="0" applyFont="1" applyBorder="1" applyProtection="1">
      <protection locked="0"/>
    </xf>
    <xf numFmtId="49" fontId="3" fillId="0" borderId="4" xfId="0" applyNumberFormat="1" applyFont="1" applyBorder="1" applyAlignment="1" applyProtection="1">
      <alignment horizontal="right"/>
      <protection locked="0"/>
    </xf>
    <xf numFmtId="2" fontId="3" fillId="0" borderId="4" xfId="0" applyNumberFormat="1" applyFont="1" applyBorder="1" applyAlignment="1" applyProtection="1">
      <alignment horizontal="right"/>
      <protection locked="0"/>
    </xf>
    <xf numFmtId="164" fontId="3" fillId="0" borderId="0" xfId="0" applyNumberFormat="1" applyFont="1" applyAlignment="1" applyProtection="1">
      <alignment horizontal="right"/>
      <protection locked="0"/>
    </xf>
    <xf numFmtId="20" fontId="3" fillId="0" borderId="0" xfId="0" applyNumberFormat="1" applyFont="1" applyAlignment="1" applyProtection="1">
      <alignment horizontal="right"/>
      <protection locked="0"/>
    </xf>
    <xf numFmtId="0" fontId="3" fillId="0" borderId="0" xfId="0" applyFont="1" applyAlignment="1" applyProtection="1">
      <alignment horizontal="right"/>
      <protection locked="0"/>
    </xf>
    <xf numFmtId="165" fontId="3" fillId="0" borderId="4" xfId="0" applyNumberFormat="1" applyFont="1" applyBorder="1" applyAlignment="1" applyProtection="1">
      <alignment horizontal="right"/>
      <protection locked="0"/>
    </xf>
    <xf numFmtId="165" fontId="3" fillId="0" borderId="0" xfId="0" applyNumberFormat="1" applyFont="1" applyAlignment="1" applyProtection="1">
      <alignment horizontal="right"/>
      <protection locked="0"/>
    </xf>
    <xf numFmtId="20" fontId="3" fillId="0" borderId="0" xfId="0" applyNumberFormat="1" applyFont="1" applyProtection="1">
      <protection locked="0"/>
    </xf>
    <xf numFmtId="2" fontId="3" fillId="0" borderId="0" xfId="0" applyNumberFormat="1" applyFont="1" applyAlignment="1" applyProtection="1">
      <alignment horizontal="right"/>
      <protection locked="0"/>
    </xf>
    <xf numFmtId="0" fontId="5" fillId="0" borderId="0" xfId="0" applyFont="1" applyAlignment="1" applyProtection="1">
      <alignment horizontal="left"/>
      <protection locked="0"/>
    </xf>
    <xf numFmtId="0" fontId="6" fillId="0" borderId="0" xfId="0" applyFont="1" applyProtection="1">
      <protection locked="0"/>
    </xf>
    <xf numFmtId="2" fontId="1" fillId="0" borderId="0" xfId="0" applyNumberFormat="1" applyFont="1" applyAlignment="1" applyProtection="1">
      <alignment horizontal="right"/>
      <protection locked="0"/>
    </xf>
    <xf numFmtId="165" fontId="1" fillId="0" borderId="0" xfId="0" applyNumberFormat="1" applyFont="1" applyAlignment="1" applyProtection="1">
      <alignment horizontal="left"/>
      <protection locked="0"/>
    </xf>
    <xf numFmtId="165" fontId="0" fillId="0" borderId="1" xfId="0" applyNumberFormat="1" applyBorder="1" applyAlignment="1" applyProtection="1">
      <alignment vertical="center"/>
      <protection locked="0"/>
    </xf>
    <xf numFmtId="165" fontId="0" fillId="0" borderId="1" xfId="0" applyNumberFormat="1" applyBorder="1" applyAlignment="1">
      <alignment vertical="center"/>
    </xf>
    <xf numFmtId="2" fontId="0" fillId="0" borderId="1" xfId="0" applyNumberFormat="1" applyBorder="1" applyAlignment="1">
      <alignment horizontal="center" vertical="center"/>
    </xf>
    <xf numFmtId="20" fontId="3" fillId="0" borderId="1" xfId="0" applyNumberFormat="1" applyFont="1" applyBorder="1" applyAlignment="1">
      <alignment horizontal="center" vertical="center"/>
    </xf>
    <xf numFmtId="165" fontId="3" fillId="0" borderId="4" xfId="0" applyNumberFormat="1" applyFont="1" applyBorder="1" applyAlignment="1">
      <alignment horizontal="left"/>
    </xf>
    <xf numFmtId="164" fontId="3" fillId="0" borderId="4" xfId="0" applyNumberFormat="1" applyFont="1" applyBorder="1" applyAlignment="1">
      <alignment horizontal="right"/>
    </xf>
    <xf numFmtId="20" fontId="0" fillId="0" borderId="4" xfId="0" applyNumberFormat="1" applyBorder="1" applyProtection="1">
      <protection locked="0"/>
    </xf>
    <xf numFmtId="2" fontId="0" fillId="0" borderId="4" xfId="0" applyNumberFormat="1" applyBorder="1" applyProtection="1">
      <protection locked="0"/>
    </xf>
    <xf numFmtId="165" fontId="3" fillId="0" borderId="1" xfId="0" applyNumberFormat="1" applyFont="1" applyBorder="1" applyAlignment="1">
      <alignment horizontal="center" vertical="center"/>
    </xf>
    <xf numFmtId="20" fontId="0" fillId="0" borderId="0" xfId="0" applyNumberFormat="1" applyProtection="1">
      <protection locked="0"/>
    </xf>
    <xf numFmtId="0" fontId="8" fillId="0" borderId="6" xfId="0" applyFont="1" applyBorder="1" applyAlignment="1" applyProtection="1">
      <alignment horizontal="right"/>
      <protection locked="0"/>
    </xf>
    <xf numFmtId="0" fontId="8" fillId="0" borderId="0" xfId="0" applyFont="1" applyAlignment="1" applyProtection="1">
      <alignment horizontal="right"/>
      <protection locked="0"/>
    </xf>
    <xf numFmtId="0" fontId="3" fillId="0" borderId="4" xfId="1" applyBorder="1" applyAlignment="1" applyProtection="1">
      <alignment horizontal="right" vertical="center"/>
      <protection locked="0"/>
    </xf>
    <xf numFmtId="0" fontId="1" fillId="0" borderId="0" xfId="0" applyFont="1" applyAlignment="1" applyProtection="1">
      <alignment horizontal="right"/>
      <protection locked="0"/>
    </xf>
    <xf numFmtId="14" fontId="3" fillId="0" borderId="4" xfId="0" applyNumberFormat="1" applyFont="1" applyBorder="1" applyProtection="1">
      <protection locked="0"/>
    </xf>
    <xf numFmtId="14" fontId="1" fillId="0" borderId="0" xfId="0" applyNumberFormat="1" applyFont="1" applyProtection="1">
      <protection locked="0"/>
    </xf>
    <xf numFmtId="0" fontId="3" fillId="0" borderId="4" xfId="1" applyBorder="1" applyAlignment="1" applyProtection="1">
      <alignment horizontal="right"/>
      <protection locked="0"/>
    </xf>
    <xf numFmtId="0" fontId="8" fillId="0" borderId="0" xfId="1" applyFont="1" applyAlignment="1" applyProtection="1">
      <alignment horizontal="right"/>
      <protection locked="0"/>
    </xf>
    <xf numFmtId="0" fontId="3" fillId="0" borderId="3" xfId="0" applyFont="1" applyBorder="1" applyAlignment="1" applyProtection="1">
      <alignment horizontal="center" vertical="top" textRotation="90"/>
      <protection locked="0"/>
    </xf>
    <xf numFmtId="0" fontId="8" fillId="0" borderId="6" xfId="0" applyFont="1" applyBorder="1" applyAlignment="1" applyProtection="1">
      <alignment horizontal="right" vertical="center"/>
      <protection locked="0"/>
    </xf>
    <xf numFmtId="0" fontId="2" fillId="0" borderId="10" xfId="1" applyFont="1" applyBorder="1" applyAlignment="1" applyProtection="1">
      <alignment horizontal="center" vertical="top" textRotation="90"/>
      <protection locked="0"/>
    </xf>
    <xf numFmtId="2" fontId="0" fillId="0" borderId="17" xfId="0" applyNumberFormat="1" applyBorder="1" applyAlignment="1">
      <alignment horizontal="center" vertical="center"/>
    </xf>
    <xf numFmtId="2" fontId="0" fillId="0" borderId="18" xfId="0" applyNumberFormat="1" applyBorder="1" applyAlignment="1">
      <alignment horizontal="center" vertical="center"/>
    </xf>
    <xf numFmtId="0" fontId="0" fillId="0" borderId="5" xfId="0" applyBorder="1" applyProtection="1">
      <protection locked="0"/>
    </xf>
    <xf numFmtId="165" fontId="0" fillId="0" borderId="18" xfId="0" applyNumberFormat="1" applyBorder="1" applyAlignment="1">
      <alignment horizontal="center" vertical="center"/>
    </xf>
    <xf numFmtId="165" fontId="0" fillId="0" borderId="17" xfId="0" applyNumberFormat="1" applyBorder="1" applyAlignment="1">
      <alignment horizontal="center" vertical="center"/>
    </xf>
    <xf numFmtId="20" fontId="0" fillId="0" borderId="18" xfId="0" applyNumberFormat="1" applyBorder="1" applyAlignment="1">
      <alignment horizontal="center" vertical="center"/>
    </xf>
    <xf numFmtId="165" fontId="3" fillId="0" borderId="17" xfId="0" applyNumberFormat="1" applyFont="1" applyBorder="1" applyAlignment="1">
      <alignment horizontal="center" vertical="center"/>
    </xf>
    <xf numFmtId="0" fontId="3" fillId="0" borderId="9" xfId="1" applyBorder="1" applyAlignment="1" applyProtection="1">
      <alignment horizontal="center" textRotation="90"/>
      <protection locked="0"/>
    </xf>
    <xf numFmtId="165" fontId="3" fillId="0" borderId="0" xfId="0" applyNumberFormat="1" applyFont="1"/>
    <xf numFmtId="20" fontId="9" fillId="0" borderId="0" xfId="0" applyNumberFormat="1" applyFont="1"/>
    <xf numFmtId="20" fontId="3" fillId="0" borderId="0" xfId="0" applyNumberFormat="1" applyFont="1" applyAlignment="1">
      <alignment horizontal="right"/>
    </xf>
    <xf numFmtId="0" fontId="3" fillId="0" borderId="0" xfId="0" applyFont="1" applyAlignment="1">
      <alignment horizontal="right"/>
    </xf>
    <xf numFmtId="164" fontId="3" fillId="0" borderId="0" xfId="0" applyNumberFormat="1" applyFont="1" applyAlignment="1">
      <alignment horizontal="right"/>
    </xf>
    <xf numFmtId="165" fontId="3" fillId="0" borderId="0" xfId="0" applyNumberFormat="1" applyFont="1" applyAlignment="1">
      <alignment horizontal="right"/>
    </xf>
    <xf numFmtId="20" fontId="3" fillId="0" borderId="0" xfId="0" applyNumberFormat="1" applyFont="1"/>
    <xf numFmtId="4" fontId="2" fillId="0" borderId="1" xfId="1" applyNumberFormat="1" applyFont="1" applyBorder="1" applyAlignment="1" applyProtection="1">
      <alignment horizontal="center" textRotation="90"/>
      <protection locked="0"/>
    </xf>
    <xf numFmtId="4" fontId="0" fillId="0" borderId="10" xfId="0" applyNumberFormat="1" applyBorder="1" applyAlignment="1">
      <alignment horizontal="center" vertical="center"/>
    </xf>
    <xf numFmtId="4" fontId="0" fillId="0" borderId="1" xfId="0" applyNumberFormat="1" applyBorder="1" applyAlignment="1">
      <alignment horizontal="center" vertical="center"/>
    </xf>
    <xf numFmtId="0" fontId="0" fillId="0" borderId="4" xfId="0" applyBorder="1"/>
    <xf numFmtId="20" fontId="3" fillId="0" borderId="1" xfId="0" applyNumberFormat="1" applyFont="1" applyBorder="1" applyAlignment="1" applyProtection="1">
      <alignment horizontal="left" vertical="center"/>
      <protection locked="0"/>
    </xf>
    <xf numFmtId="2" fontId="0" fillId="0" borderId="4" xfId="0" applyNumberFormat="1" applyBorder="1"/>
    <xf numFmtId="0" fontId="6" fillId="0" borderId="4" xfId="0" applyFont="1" applyBorder="1" applyAlignment="1" applyProtection="1">
      <alignment horizontal="right"/>
      <protection locked="0"/>
    </xf>
    <xf numFmtId="0" fontId="0" fillId="0" borderId="5" xfId="0" applyBorder="1" applyAlignment="1" applyProtection="1">
      <alignment horizontal="right"/>
      <protection locked="0"/>
    </xf>
    <xf numFmtId="0" fontId="3" fillId="0" borderId="4" xfId="0" applyFont="1" applyBorder="1" applyAlignment="1">
      <alignment horizontal="right"/>
    </xf>
    <xf numFmtId="0" fontId="3" fillId="0" borderId="4" xfId="1" applyBorder="1" applyAlignment="1" applyProtection="1">
      <alignment horizontal="right" vertical="center"/>
      <protection locked="0"/>
    </xf>
    <xf numFmtId="0" fontId="3" fillId="0" borderId="4" xfId="0" applyFont="1" applyBorder="1" applyAlignment="1" applyProtection="1">
      <alignment horizontal="right"/>
      <protection locked="0"/>
    </xf>
    <xf numFmtId="0" fontId="7" fillId="0" borderId="4" xfId="0" applyFont="1" applyBorder="1" applyAlignment="1" applyProtection="1">
      <alignment horizontal="center"/>
      <protection locked="0"/>
    </xf>
    <xf numFmtId="0" fontId="11" fillId="0" borderId="5" xfId="0" applyFont="1" applyBorder="1" applyAlignment="1" applyProtection="1">
      <alignment horizontal="right" vertical="center"/>
      <protection locked="0"/>
    </xf>
    <xf numFmtId="0" fontId="11" fillId="0" borderId="6" xfId="0" applyFont="1" applyBorder="1" applyAlignment="1" applyProtection="1">
      <alignment horizontal="right" vertical="center"/>
      <protection locked="0"/>
    </xf>
    <xf numFmtId="0" fontId="3" fillId="0" borderId="0" xfId="0" applyFont="1" applyAlignment="1" applyProtection="1">
      <alignment horizontal="center" vertical="center"/>
      <protection locked="0"/>
    </xf>
    <xf numFmtId="0" fontId="8" fillId="0" borderId="6" xfId="0" applyFont="1" applyBorder="1" applyAlignment="1" applyProtection="1">
      <alignment horizontal="right"/>
      <protection locked="0"/>
    </xf>
    <xf numFmtId="0" fontId="8" fillId="0" borderId="4" xfId="0" applyFont="1" applyBorder="1" applyAlignment="1" applyProtection="1">
      <alignment horizontal="right"/>
      <protection locked="0"/>
    </xf>
    <xf numFmtId="0" fontId="3" fillId="0" borderId="3" xfId="1" applyBorder="1" applyAlignment="1" applyProtection="1">
      <alignment horizontal="center" textRotation="90" wrapText="1"/>
      <protection locked="0"/>
    </xf>
    <xf numFmtId="0" fontId="3" fillId="0" borderId="2" xfId="1" applyBorder="1" applyAlignment="1" applyProtection="1">
      <alignment horizontal="center" textRotation="90" wrapText="1"/>
      <protection locked="0"/>
    </xf>
    <xf numFmtId="20" fontId="3" fillId="0" borderId="3" xfId="1" applyNumberFormat="1" applyBorder="1" applyAlignment="1" applyProtection="1">
      <alignment horizontal="center" textRotation="90"/>
      <protection locked="0"/>
    </xf>
    <xf numFmtId="0" fontId="2" fillId="0" borderId="2" xfId="1" applyFont="1" applyBorder="1" applyAlignment="1" applyProtection="1">
      <alignment horizontal="center" textRotation="90"/>
      <protection locked="0"/>
    </xf>
    <xf numFmtId="0" fontId="3" fillId="0" borderId="3" xfId="1" applyBorder="1" applyAlignment="1" applyProtection="1">
      <alignment horizontal="center" textRotation="90"/>
      <protection locked="0"/>
    </xf>
    <xf numFmtId="164" fontId="3" fillId="0" borderId="3" xfId="1" applyNumberFormat="1" applyBorder="1" applyAlignment="1" applyProtection="1">
      <alignment horizontal="center" textRotation="90" wrapText="1"/>
      <protection locked="0"/>
    </xf>
    <xf numFmtId="164" fontId="3" fillId="0" borderId="2" xfId="1" applyNumberFormat="1" applyBorder="1" applyAlignment="1" applyProtection="1">
      <alignment horizontal="center" textRotation="90" wrapText="1"/>
      <protection locked="0"/>
    </xf>
    <xf numFmtId="0" fontId="3" fillId="0" borderId="1" xfId="1" applyBorder="1" applyAlignment="1" applyProtection="1">
      <alignment horizontal="center" textRotation="90" wrapText="1"/>
      <protection locked="0"/>
    </xf>
    <xf numFmtId="0" fontId="3" fillId="0" borderId="9" xfId="1" applyBorder="1" applyAlignment="1" applyProtection="1">
      <alignment horizontal="center" textRotation="90"/>
      <protection locked="0"/>
    </xf>
    <xf numFmtId="0" fontId="3" fillId="0" borderId="10" xfId="1" applyBorder="1" applyAlignment="1" applyProtection="1">
      <alignment horizontal="center" textRotation="90"/>
      <protection locked="0"/>
    </xf>
    <xf numFmtId="0" fontId="3" fillId="0" borderId="9" xfId="1" applyBorder="1" applyAlignment="1" applyProtection="1">
      <alignment horizontal="center" textRotation="90" wrapText="1"/>
      <protection locked="0"/>
    </xf>
    <xf numFmtId="0" fontId="3" fillId="0" borderId="10" xfId="1" applyBorder="1" applyAlignment="1" applyProtection="1">
      <alignment horizontal="center" textRotation="90" wrapText="1"/>
      <protection locked="0"/>
    </xf>
    <xf numFmtId="0" fontId="3" fillId="0" borderId="7" xfId="1" applyBorder="1" applyAlignment="1" applyProtection="1">
      <alignment horizontal="center" textRotation="90" wrapText="1"/>
      <protection locked="0"/>
    </xf>
    <xf numFmtId="0" fontId="3" fillId="0" borderId="8" xfId="1" applyBorder="1" applyAlignment="1" applyProtection="1">
      <alignment horizontal="center" textRotation="90" wrapText="1"/>
      <protection locked="0"/>
    </xf>
    <xf numFmtId="0" fontId="3" fillId="0" borderId="14" xfId="1" applyBorder="1" applyAlignment="1" applyProtection="1">
      <alignment horizontal="center" textRotation="90"/>
      <protection locked="0"/>
    </xf>
    <xf numFmtId="0" fontId="2" fillId="0" borderId="13" xfId="1" applyFont="1" applyBorder="1" applyAlignment="1" applyProtection="1">
      <alignment horizontal="center" textRotation="90"/>
      <protection locked="0"/>
    </xf>
    <xf numFmtId="0" fontId="3" fillId="0" borderId="2" xfId="1" applyBorder="1" applyAlignment="1" applyProtection="1">
      <alignment horizontal="center" textRotation="90"/>
      <protection locked="0"/>
    </xf>
    <xf numFmtId="0" fontId="3" fillId="0" borderId="7" xfId="1" applyBorder="1" applyAlignment="1" applyProtection="1">
      <alignment horizontal="center" textRotation="90"/>
      <protection locked="0"/>
    </xf>
    <xf numFmtId="0" fontId="3" fillId="0" borderId="8" xfId="1" applyBorder="1" applyAlignment="1" applyProtection="1">
      <alignment horizontal="center" textRotation="90"/>
      <protection locked="0"/>
    </xf>
    <xf numFmtId="0" fontId="3" fillId="0" borderId="1" xfId="1" applyBorder="1" applyAlignment="1" applyProtection="1">
      <alignment horizontal="center" textRotation="90"/>
      <protection locked="0"/>
    </xf>
    <xf numFmtId="0" fontId="12" fillId="0" borderId="0" xfId="0" applyFont="1" applyAlignment="1" applyProtection="1">
      <alignment horizontal="center" vertical="center" textRotation="90"/>
      <protection locked="0"/>
    </xf>
    <xf numFmtId="49" fontId="3" fillId="0" borderId="4" xfId="0" applyNumberFormat="1" applyFont="1" applyBorder="1" applyAlignment="1" applyProtection="1">
      <alignment horizontal="left"/>
      <protection locked="0"/>
    </xf>
    <xf numFmtId="0" fontId="0" fillId="0" borderId="0" xfId="0" applyAlignment="1">
      <alignment horizontal="center"/>
    </xf>
    <xf numFmtId="0" fontId="3" fillId="0" borderId="0" xfId="0" applyFont="1" applyAlignment="1">
      <alignment horizontal="center" vertical="center" wrapText="1"/>
    </xf>
    <xf numFmtId="0" fontId="0" fillId="0" borderId="0" xfId="0" applyAlignment="1">
      <alignment horizontal="center" vertical="center"/>
    </xf>
    <xf numFmtId="0" fontId="3" fillId="0" borderId="11" xfId="1" applyBorder="1" applyAlignment="1">
      <alignment horizontal="center" vertical="center"/>
    </xf>
    <xf numFmtId="0" fontId="3" fillId="0" borderId="12" xfId="1" applyBorder="1" applyAlignment="1">
      <alignment horizontal="center" vertical="center"/>
    </xf>
    <xf numFmtId="0" fontId="3" fillId="0" borderId="7" xfId="1" applyBorder="1" applyAlignment="1">
      <alignment horizontal="center" vertical="center"/>
    </xf>
    <xf numFmtId="0" fontId="3" fillId="0" borderId="9" xfId="1" applyBorder="1" applyAlignment="1">
      <alignment horizontal="center" vertical="center"/>
    </xf>
    <xf numFmtId="0" fontId="3" fillId="0" borderId="8" xfId="1" applyBorder="1" applyAlignment="1">
      <alignment horizontal="center" vertical="center"/>
    </xf>
    <xf numFmtId="0" fontId="3" fillId="0" borderId="10" xfId="1" applyBorder="1" applyAlignment="1">
      <alignment horizontal="center" vertical="center"/>
    </xf>
  </cellXfs>
  <cellStyles count="3">
    <cellStyle name="Standard" xfId="0" builtinId="0"/>
    <cellStyle name="Standard 2" xfId="1" xr:uid="{54ED699B-7A38-9C4E-B350-2B407442E4F5}"/>
    <cellStyle name="Standard 3" xfId="2" xr:uid="{DBF9B417-C288-B54A-8E9A-46936C735EEC}"/>
  </cellStyles>
  <dxfs count="3">
    <dxf>
      <font>
        <color theme="0"/>
      </font>
      <fill>
        <patternFill>
          <bgColor rgb="FF005EB8"/>
        </patternFill>
      </fill>
    </dxf>
    <dxf>
      <font>
        <color theme="0"/>
      </font>
      <fill>
        <patternFill>
          <bgColor rgb="FFFF0000"/>
        </patternFill>
      </fill>
    </dxf>
    <dxf>
      <font>
        <color theme="0"/>
      </font>
      <fill>
        <patternFill>
          <bgColor theme="1"/>
        </patternFill>
      </fill>
    </dxf>
  </dxfs>
  <tableStyles count="0" defaultTableStyle="TableStyleMedium2" defaultPivotStyle="PivotStyleLight16"/>
  <colors>
    <mruColors>
      <color rgb="FF9FD6E7"/>
      <color rgb="FF9FD5E6"/>
      <color rgb="FF3CB3E8"/>
      <color rgb="FF005EB8"/>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26</xdr:col>
      <xdr:colOff>79375</xdr:colOff>
      <xdr:row>3</xdr:row>
      <xdr:rowOff>0</xdr:rowOff>
    </xdr:from>
    <xdr:to>
      <xdr:col>29</xdr:col>
      <xdr:colOff>489831</xdr:colOff>
      <xdr:row>12</xdr:row>
      <xdr:rowOff>63500</xdr:rowOff>
    </xdr:to>
    <xdr:pic>
      <xdr:nvPicPr>
        <xdr:cNvPr id="4" name="Grafik 3">
          <a:extLst>
            <a:ext uri="{FF2B5EF4-FFF2-40B4-BE49-F238E27FC236}">
              <a16:creationId xmlns:a16="http://schemas.microsoft.com/office/drawing/2014/main" id="{80BD93D0-B15C-0544-E49B-77B4B5E6F8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31125" y="539750"/>
          <a:ext cx="1982081" cy="1714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685800</xdr:colOff>
      <xdr:row>0</xdr:row>
      <xdr:rowOff>0</xdr:rowOff>
    </xdr:from>
    <xdr:to>
      <xdr:col>6</xdr:col>
      <xdr:colOff>203200</xdr:colOff>
      <xdr:row>4</xdr:row>
      <xdr:rowOff>114796</xdr:rowOff>
    </xdr:to>
    <xdr:pic>
      <xdr:nvPicPr>
        <xdr:cNvPr id="2" name="Grafik 1">
          <a:extLst>
            <a:ext uri="{FF2B5EF4-FFF2-40B4-BE49-F238E27FC236}">
              <a16:creationId xmlns:a16="http://schemas.microsoft.com/office/drawing/2014/main" id="{FEFC8557-02F4-FB45-8090-B69450F169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6800" y="0"/>
          <a:ext cx="2819400" cy="82599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dimension ref="A1:BU642"/>
  <sheetViews>
    <sheetView showZeros="0" tabSelected="1" view="pageBreakPreview" zoomScale="80" zoomScaleNormal="85" zoomScaleSheetLayoutView="80" workbookViewId="0">
      <pane ySplit="18" topLeftCell="A19" activePane="bottomLeft" state="frozen"/>
      <selection pane="bottomLeft" activeCell="Z23" sqref="Z23"/>
    </sheetView>
  </sheetViews>
  <sheetFormatPr baseColWidth="10" defaultColWidth="12.6640625" defaultRowHeight="15" customHeight="1" outlineLevelRow="1" x14ac:dyDescent="0.15"/>
  <cols>
    <col min="1" max="1" width="9.83203125" customWidth="1"/>
    <col min="2" max="2" width="4.83203125" hidden="1" customWidth="1"/>
    <col min="3" max="3" width="5" hidden="1" customWidth="1"/>
    <col min="4" max="6" width="8.1640625" hidden="1" customWidth="1"/>
    <col min="7" max="7" width="8" hidden="1" customWidth="1"/>
    <col min="8" max="8" width="8.1640625" hidden="1" customWidth="1"/>
    <col min="9" max="17" width="6.83203125" customWidth="1"/>
    <col min="18" max="18" width="7" customWidth="1"/>
    <col min="19" max="19" width="7.83203125" bestFit="1" customWidth="1"/>
    <col min="20" max="20" width="6.83203125" customWidth="1"/>
    <col min="21" max="25" width="6.83203125" hidden="1" customWidth="1"/>
    <col min="26" max="36" width="6.83203125" customWidth="1"/>
    <col min="37" max="37" width="36.83203125" customWidth="1"/>
    <col min="38" max="45" width="8.83203125" customWidth="1"/>
    <col min="46" max="72" width="6.83203125" customWidth="1"/>
    <col min="73" max="73" width="8.33203125" bestFit="1" customWidth="1"/>
    <col min="74" max="83" width="11" customWidth="1"/>
  </cols>
  <sheetData>
    <row r="1" spans="1:73" ht="15" customHeight="1" outlineLevel="1" x14ac:dyDescent="0.15">
      <c r="A1" s="26" t="s">
        <v>34</v>
      </c>
      <c r="B1" s="27"/>
      <c r="C1" s="27"/>
      <c r="D1" s="27"/>
      <c r="E1" s="33"/>
      <c r="F1" s="33"/>
      <c r="G1" s="27"/>
      <c r="H1" s="27"/>
      <c r="I1" s="109" t="s">
        <v>63</v>
      </c>
      <c r="J1" s="109"/>
      <c r="K1" s="109"/>
      <c r="L1" s="109"/>
      <c r="M1" s="28" t="s">
        <v>64</v>
      </c>
      <c r="N1" s="29"/>
      <c r="O1" s="109" t="s">
        <v>65</v>
      </c>
      <c r="P1" s="109"/>
      <c r="Q1" s="109"/>
      <c r="R1" s="109"/>
      <c r="S1" s="109"/>
      <c r="T1" s="109"/>
      <c r="U1" s="31"/>
      <c r="V1" s="28"/>
      <c r="W1" s="30"/>
      <c r="X1" s="31"/>
      <c r="Y1" s="31"/>
      <c r="Z1" s="28" t="s">
        <v>64</v>
      </c>
      <c r="AA1" s="26"/>
      <c r="AB1" s="131"/>
      <c r="AC1" s="131"/>
      <c r="AD1" s="26"/>
      <c r="AE1" s="68" t="s">
        <v>66</v>
      </c>
      <c r="AF1" s="109" t="s">
        <v>62</v>
      </c>
      <c r="AG1" s="109"/>
      <c r="AH1" s="109"/>
      <c r="AI1" s="68" t="s">
        <v>62</v>
      </c>
      <c r="AJ1" s="29"/>
      <c r="AK1" s="69" t="s">
        <v>67</v>
      </c>
      <c r="AL1" s="27"/>
      <c r="AM1" s="27"/>
      <c r="AN1" s="27"/>
      <c r="AO1" s="27"/>
      <c r="AP1" s="27"/>
      <c r="AQ1" s="27"/>
      <c r="AR1" s="27"/>
      <c r="AS1" s="27"/>
      <c r="AT1" s="29"/>
      <c r="AU1" s="29"/>
      <c r="AV1" s="29"/>
      <c r="AW1" s="29"/>
      <c r="AX1" s="29"/>
      <c r="AY1" s="29"/>
      <c r="AZ1" s="29"/>
      <c r="BA1" s="29"/>
      <c r="BB1" s="29"/>
      <c r="BC1" s="29"/>
      <c r="BD1" s="29"/>
      <c r="BE1" s="29"/>
      <c r="BF1" s="29"/>
      <c r="BG1" s="29"/>
      <c r="BH1" s="29"/>
      <c r="BI1" s="32"/>
      <c r="BJ1" s="29"/>
      <c r="BK1" s="29"/>
      <c r="BL1" s="29"/>
      <c r="BM1" s="29"/>
      <c r="BN1" s="29"/>
      <c r="BO1" s="32"/>
      <c r="BP1" s="29"/>
      <c r="BQ1" s="29"/>
      <c r="BR1" s="29"/>
      <c r="BS1" s="29"/>
      <c r="BT1" s="29"/>
      <c r="BU1" s="29"/>
    </row>
    <row r="2" spans="1:73" ht="14" outlineLevel="1" x14ac:dyDescent="0.15">
      <c r="A2" s="72"/>
      <c r="B2" s="33"/>
      <c r="C2" s="33"/>
      <c r="D2" s="33"/>
      <c r="E2" s="33"/>
      <c r="F2" s="33"/>
      <c r="G2" s="33"/>
      <c r="H2" s="33">
        <v>2</v>
      </c>
      <c r="I2" s="100"/>
      <c r="J2" s="100"/>
      <c r="K2" s="100"/>
      <c r="L2" s="100"/>
      <c r="M2" s="34"/>
      <c r="N2" s="29"/>
      <c r="O2" s="104" t="s">
        <v>93</v>
      </c>
      <c r="P2" s="104"/>
      <c r="Q2" s="104"/>
      <c r="R2" s="104"/>
      <c r="S2" s="104"/>
      <c r="T2" s="104"/>
      <c r="U2" s="35"/>
      <c r="V2" s="34"/>
      <c r="W2" s="33"/>
      <c r="X2" s="35"/>
      <c r="Y2" s="35"/>
      <c r="Z2" s="34">
        <v>0.35833333333333334</v>
      </c>
      <c r="AA2" s="52"/>
      <c r="AB2" s="131"/>
      <c r="AC2" s="131"/>
      <c r="AD2" s="52"/>
      <c r="AE2" s="41">
        <v>1</v>
      </c>
      <c r="AF2" s="102" t="s">
        <v>129</v>
      </c>
      <c r="AG2" s="102"/>
      <c r="AH2" s="102"/>
      <c r="AI2" s="62">
        <f t="shared" ref="AI2:AI15" si="0">SUMIF($AF$21:$AF$386,AE2,$AG$21:$AG$386)</f>
        <v>0</v>
      </c>
      <c r="AJ2" s="29"/>
      <c r="AK2" s="74" t="s">
        <v>68</v>
      </c>
      <c r="AL2" s="132"/>
      <c r="AM2" s="132"/>
      <c r="AN2" s="7">
        <v>0.33333333333333331</v>
      </c>
      <c r="AO2" s="87"/>
      <c r="AP2" s="87"/>
      <c r="AQ2" s="87"/>
      <c r="AR2" s="87"/>
      <c r="AS2" s="49"/>
      <c r="AT2" s="29"/>
      <c r="AU2" s="29"/>
      <c r="AV2" s="29"/>
      <c r="AW2" s="29"/>
      <c r="AX2" s="29"/>
      <c r="AY2" s="39"/>
      <c r="AZ2" s="39"/>
      <c r="BA2" s="39"/>
      <c r="BB2" s="39"/>
      <c r="BC2" s="39"/>
      <c r="BD2" s="39"/>
      <c r="BE2" s="39"/>
      <c r="BF2" s="39"/>
      <c r="BG2" s="39"/>
      <c r="BH2" s="39"/>
      <c r="BI2" s="32"/>
      <c r="BJ2" s="40"/>
      <c r="BK2" s="40"/>
      <c r="BL2" s="40"/>
      <c r="BM2" s="40"/>
      <c r="BN2" s="40"/>
      <c r="BO2" s="29"/>
      <c r="BP2" s="40"/>
      <c r="BQ2" s="40"/>
      <c r="BR2" s="40"/>
      <c r="BS2" s="40"/>
      <c r="BT2" s="40"/>
      <c r="BU2" s="40"/>
    </row>
    <row r="3" spans="1:73" ht="14" outlineLevel="1" x14ac:dyDescent="0.15">
      <c r="A3" s="72"/>
      <c r="B3" s="33"/>
      <c r="C3" s="33"/>
      <c r="D3" s="33"/>
      <c r="E3" s="33"/>
      <c r="F3" s="33"/>
      <c r="G3" s="33"/>
      <c r="H3" s="33">
        <v>3</v>
      </c>
      <c r="I3" s="100"/>
      <c r="J3" s="100"/>
      <c r="K3" s="100"/>
      <c r="L3" s="100"/>
      <c r="M3" s="34"/>
      <c r="N3" s="29"/>
      <c r="O3" s="104" t="s">
        <v>94</v>
      </c>
      <c r="P3" s="104"/>
      <c r="Q3" s="104"/>
      <c r="R3" s="104"/>
      <c r="S3" s="104"/>
      <c r="T3" s="104"/>
      <c r="U3" s="35"/>
      <c r="V3" s="34"/>
      <c r="W3" s="33"/>
      <c r="X3" s="35"/>
      <c r="Y3" s="35"/>
      <c r="Z3" s="34">
        <v>0.29166666666666669</v>
      </c>
      <c r="AA3" s="52"/>
      <c r="AB3" s="131"/>
      <c r="AC3" s="131"/>
      <c r="AD3" s="52"/>
      <c r="AE3" s="41">
        <v>2</v>
      </c>
      <c r="AF3" s="102" t="s">
        <v>130</v>
      </c>
      <c r="AG3" s="102"/>
      <c r="AH3" s="102"/>
      <c r="AI3" s="62">
        <f t="shared" si="0"/>
        <v>0</v>
      </c>
      <c r="AJ3" s="29"/>
      <c r="AK3" s="74" t="s">
        <v>69</v>
      </c>
      <c r="AL3" s="37"/>
      <c r="AM3" s="37"/>
      <c r="AN3" s="7">
        <v>6.666666666666667</v>
      </c>
      <c r="AO3" s="87"/>
      <c r="AP3" s="87"/>
      <c r="AQ3" s="87"/>
      <c r="AR3" s="87"/>
      <c r="AS3" s="29"/>
      <c r="AT3" s="29"/>
      <c r="AU3" s="29"/>
      <c r="AV3" s="29"/>
      <c r="AW3" s="29"/>
      <c r="AX3" s="29"/>
      <c r="AY3" s="39"/>
      <c r="AZ3" s="39"/>
      <c r="BA3" s="39"/>
      <c r="BB3" s="39"/>
      <c r="BC3" s="39"/>
      <c r="BD3" s="39"/>
      <c r="BE3" s="39"/>
      <c r="BF3" s="39"/>
      <c r="BG3" s="39"/>
      <c r="BH3" s="39"/>
      <c r="BI3" s="32"/>
      <c r="BJ3" s="40"/>
      <c r="BK3" s="40"/>
      <c r="BL3" s="40"/>
      <c r="BM3" s="40"/>
      <c r="BN3" s="40"/>
      <c r="BO3" s="27"/>
      <c r="BP3" s="40"/>
      <c r="BQ3" s="40"/>
      <c r="BR3" s="40"/>
      <c r="BS3" s="40"/>
      <c r="BT3" s="40"/>
      <c r="BU3" s="40"/>
    </row>
    <row r="4" spans="1:73" ht="14" outlineLevel="1" x14ac:dyDescent="0.15">
      <c r="A4" s="72"/>
      <c r="B4" s="36"/>
      <c r="C4" s="33"/>
      <c r="D4" s="33"/>
      <c r="E4" s="33"/>
      <c r="F4" s="33"/>
      <c r="G4" s="33"/>
      <c r="H4" s="33">
        <v>4</v>
      </c>
      <c r="I4" s="100"/>
      <c r="J4" s="100"/>
      <c r="K4" s="100"/>
      <c r="L4" s="100"/>
      <c r="M4" s="34"/>
      <c r="N4" s="29"/>
      <c r="O4" s="104" t="s">
        <v>95</v>
      </c>
      <c r="P4" s="104"/>
      <c r="Q4" s="104"/>
      <c r="R4" s="104"/>
      <c r="S4" s="104"/>
      <c r="T4" s="104"/>
      <c r="U4" s="35"/>
      <c r="V4" s="34"/>
      <c r="W4" s="33"/>
      <c r="X4" s="35"/>
      <c r="Y4" s="35"/>
      <c r="Z4" s="34">
        <v>0.35833333333333334</v>
      </c>
      <c r="AA4" s="52"/>
      <c r="AB4" s="131"/>
      <c r="AC4" s="131"/>
      <c r="AD4" s="52"/>
      <c r="AE4" s="41">
        <v>3</v>
      </c>
      <c r="AF4" s="102" t="s">
        <v>132</v>
      </c>
      <c r="AG4" s="102"/>
      <c r="AH4" s="102"/>
      <c r="AI4" s="62">
        <f t="shared" si="0"/>
        <v>0</v>
      </c>
      <c r="AJ4" s="29"/>
      <c r="AK4" s="74" t="s">
        <v>70</v>
      </c>
      <c r="AL4" s="37"/>
      <c r="AM4" s="37"/>
      <c r="AN4" s="7">
        <f>AN2+AN3</f>
        <v>7</v>
      </c>
      <c r="AO4" s="87"/>
      <c r="AP4" s="87"/>
      <c r="AQ4" s="87"/>
      <c r="AR4" s="87"/>
      <c r="AS4" s="29"/>
      <c r="AT4" s="29"/>
      <c r="AU4" s="29"/>
      <c r="AV4" s="29"/>
      <c r="AW4" s="29"/>
      <c r="AX4" s="29"/>
      <c r="AY4" s="39"/>
      <c r="AZ4" s="39"/>
      <c r="BA4" s="39"/>
      <c r="BB4" s="39"/>
      <c r="BC4" s="39"/>
      <c r="BD4" s="39"/>
      <c r="BE4" s="39"/>
      <c r="BF4" s="39"/>
      <c r="BG4" s="39"/>
      <c r="BH4" s="39"/>
      <c r="BI4" s="32"/>
      <c r="BJ4" s="40"/>
      <c r="BK4" s="40"/>
      <c r="BL4" s="40"/>
      <c r="BM4" s="40"/>
      <c r="BN4" s="40"/>
      <c r="BO4" s="27"/>
      <c r="BP4" s="40"/>
      <c r="BQ4" s="40"/>
      <c r="BR4" s="40"/>
      <c r="BS4" s="40"/>
      <c r="BT4" s="40"/>
      <c r="BU4" s="40"/>
    </row>
    <row r="5" spans="1:73" ht="14" outlineLevel="1" x14ac:dyDescent="0.15">
      <c r="A5" s="72"/>
      <c r="B5" s="36"/>
      <c r="C5" s="41"/>
      <c r="D5" s="33"/>
      <c r="E5" s="33"/>
      <c r="F5" s="33"/>
      <c r="G5" s="41"/>
      <c r="H5" s="33">
        <v>5</v>
      </c>
      <c r="I5" s="100"/>
      <c r="J5" s="100"/>
      <c r="K5" s="100"/>
      <c r="L5" s="100"/>
      <c r="M5" s="34">
        <v>0</v>
      </c>
      <c r="N5" s="29"/>
      <c r="O5" s="104" t="s">
        <v>96</v>
      </c>
      <c r="P5" s="104"/>
      <c r="Q5" s="104"/>
      <c r="R5" s="104"/>
      <c r="S5" s="104"/>
      <c r="T5" s="104"/>
      <c r="U5" s="35"/>
      <c r="V5" s="34"/>
      <c r="W5" s="33"/>
      <c r="X5" s="35"/>
      <c r="Y5" s="35"/>
      <c r="Z5" s="34">
        <v>0.31666666666666665</v>
      </c>
      <c r="AA5" s="52"/>
      <c r="AB5" s="131"/>
      <c r="AC5" s="131"/>
      <c r="AD5" s="52"/>
      <c r="AE5" s="41">
        <v>4</v>
      </c>
      <c r="AF5" s="102" t="s">
        <v>131</v>
      </c>
      <c r="AG5" s="102"/>
      <c r="AH5" s="102"/>
      <c r="AI5" s="62">
        <f t="shared" si="0"/>
        <v>0</v>
      </c>
      <c r="AJ5" s="29"/>
      <c r="AK5" s="74" t="s">
        <v>71</v>
      </c>
      <c r="AL5" s="37"/>
      <c r="AM5" s="37"/>
      <c r="AN5" s="7"/>
      <c r="AO5" s="87"/>
      <c r="AP5" s="87"/>
      <c r="AQ5" s="87"/>
      <c r="AR5" s="87"/>
      <c r="AS5" s="29"/>
      <c r="AT5" s="29"/>
      <c r="AU5" s="29"/>
      <c r="AV5" s="29"/>
      <c r="AW5" s="29"/>
      <c r="AX5" s="42"/>
      <c r="AY5" s="39"/>
      <c r="AZ5" s="39"/>
      <c r="BA5" s="39"/>
      <c r="BB5" s="39"/>
      <c r="BC5" s="39"/>
      <c r="BD5" s="39"/>
      <c r="BE5" s="39"/>
      <c r="BF5" s="39"/>
      <c r="BG5" s="39"/>
      <c r="BH5" s="39"/>
      <c r="BI5" s="32"/>
      <c r="BJ5" s="40"/>
      <c r="BK5" s="40"/>
      <c r="BL5" s="40"/>
      <c r="BM5" s="40"/>
      <c r="BN5" s="40"/>
      <c r="BO5" s="27"/>
      <c r="BP5" s="40"/>
      <c r="BQ5" s="40"/>
      <c r="BR5" s="40"/>
      <c r="BS5" s="40"/>
      <c r="BT5" s="40"/>
      <c r="BU5" s="40"/>
    </row>
    <row r="6" spans="1:73" ht="14" outlineLevel="1" x14ac:dyDescent="0.15">
      <c r="A6" s="72"/>
      <c r="B6" s="33"/>
      <c r="C6" s="33"/>
      <c r="D6" s="33"/>
      <c r="E6" s="33"/>
      <c r="F6" s="33"/>
      <c r="G6" s="33"/>
      <c r="H6" s="33">
        <v>6</v>
      </c>
      <c r="I6" s="100"/>
      <c r="J6" s="100"/>
      <c r="K6" s="100"/>
      <c r="L6" s="100"/>
      <c r="M6" s="34">
        <v>0</v>
      </c>
      <c r="N6" s="29"/>
      <c r="O6" s="104" t="s">
        <v>97</v>
      </c>
      <c r="P6" s="104"/>
      <c r="Q6" s="104"/>
      <c r="R6" s="104"/>
      <c r="S6" s="104"/>
      <c r="T6" s="104"/>
      <c r="U6" s="35"/>
      <c r="V6" s="34"/>
      <c r="W6" s="33"/>
      <c r="X6" s="35"/>
      <c r="Y6" s="35"/>
      <c r="Z6" s="34">
        <v>0.29166666666666669</v>
      </c>
      <c r="AA6" s="52"/>
      <c r="AB6" s="131"/>
      <c r="AC6" s="131"/>
      <c r="AD6" s="52"/>
      <c r="AE6" s="41">
        <v>5</v>
      </c>
      <c r="AF6" s="102" t="s">
        <v>133</v>
      </c>
      <c r="AG6" s="102"/>
      <c r="AH6" s="102"/>
      <c r="AI6" s="62">
        <f t="shared" si="0"/>
        <v>0</v>
      </c>
      <c r="AJ6" s="29"/>
      <c r="AK6" s="74" t="s">
        <v>72</v>
      </c>
      <c r="AL6" s="43"/>
      <c r="AM6" s="44"/>
      <c r="AN6" s="10">
        <v>0.125</v>
      </c>
      <c r="AO6" s="88"/>
      <c r="AP6" s="88"/>
      <c r="AQ6" s="88"/>
      <c r="AR6" s="88"/>
      <c r="AS6" s="29"/>
      <c r="AT6" s="29"/>
      <c r="AU6" s="29"/>
      <c r="AV6" s="29"/>
      <c r="AW6" s="29"/>
      <c r="AX6" s="42"/>
      <c r="AY6" s="39"/>
      <c r="AZ6" s="39"/>
      <c r="BA6" s="39"/>
      <c r="BB6" s="39"/>
      <c r="BC6" s="39"/>
      <c r="BD6" s="39"/>
      <c r="BE6" s="39"/>
      <c r="BF6" s="39"/>
      <c r="BG6" s="39"/>
      <c r="BH6" s="39"/>
      <c r="BI6" s="32"/>
      <c r="BJ6" s="40"/>
      <c r="BK6" s="40"/>
      <c r="BL6" s="40"/>
      <c r="BM6" s="40"/>
      <c r="BN6" s="40"/>
      <c r="BO6" s="32"/>
      <c r="BP6" s="40"/>
      <c r="BQ6" s="40"/>
      <c r="BR6" s="40"/>
      <c r="BS6" s="40"/>
      <c r="BT6" s="40"/>
      <c r="BU6" s="40"/>
    </row>
    <row r="7" spans="1:73" ht="14" outlineLevel="1" x14ac:dyDescent="0.15">
      <c r="A7" s="72"/>
      <c r="B7" s="36"/>
      <c r="C7" s="33"/>
      <c r="D7" s="33"/>
      <c r="E7" s="33"/>
      <c r="F7" s="33"/>
      <c r="G7" s="33"/>
      <c r="H7" s="33">
        <v>7</v>
      </c>
      <c r="I7" s="100"/>
      <c r="J7" s="100"/>
      <c r="K7" s="100"/>
      <c r="L7" s="100"/>
      <c r="M7" s="34">
        <v>0</v>
      </c>
      <c r="N7" s="29"/>
      <c r="O7" s="104" t="s">
        <v>98</v>
      </c>
      <c r="P7" s="104"/>
      <c r="Q7" s="104"/>
      <c r="R7" s="104"/>
      <c r="S7" s="104"/>
      <c r="T7" s="104"/>
      <c r="U7" s="35"/>
      <c r="V7" s="34"/>
      <c r="W7" s="33"/>
      <c r="X7" s="35"/>
      <c r="Y7" s="35"/>
      <c r="Z7" s="34">
        <v>0.29166666666666669</v>
      </c>
      <c r="AA7" s="52"/>
      <c r="AB7" s="131"/>
      <c r="AC7" s="131"/>
      <c r="AD7" s="52"/>
      <c r="AE7" s="41">
        <v>6</v>
      </c>
      <c r="AF7" s="102" t="s">
        <v>134</v>
      </c>
      <c r="AG7" s="102"/>
      <c r="AH7" s="102"/>
      <c r="AI7" s="62">
        <f t="shared" si="0"/>
        <v>0</v>
      </c>
      <c r="AJ7" s="29"/>
      <c r="AK7" s="75" t="s">
        <v>73</v>
      </c>
      <c r="AL7" s="27"/>
      <c r="AM7" s="27"/>
      <c r="AN7" s="2"/>
      <c r="AO7" s="2"/>
      <c r="AP7" s="2"/>
      <c r="AQ7" s="2"/>
      <c r="AR7" s="2"/>
      <c r="AS7" s="29"/>
      <c r="AT7" s="29"/>
      <c r="AU7" s="29"/>
      <c r="AV7" s="29"/>
      <c r="AW7" s="29"/>
      <c r="AX7" s="42"/>
      <c r="AY7" s="39"/>
      <c r="AZ7" s="39"/>
      <c r="BA7" s="39"/>
      <c r="BB7" s="39"/>
      <c r="BC7" s="39"/>
      <c r="BD7" s="39"/>
      <c r="BE7" s="39"/>
      <c r="BF7" s="39"/>
      <c r="BG7" s="39"/>
      <c r="BH7" s="39"/>
      <c r="BI7" s="32"/>
      <c r="BJ7" s="40"/>
      <c r="BK7" s="40"/>
      <c r="BL7" s="40"/>
      <c r="BM7" s="40"/>
      <c r="BN7" s="40"/>
      <c r="BO7" s="32"/>
      <c r="BP7" s="40"/>
      <c r="BQ7" s="40"/>
      <c r="BR7" s="40"/>
      <c r="BS7" s="40"/>
      <c r="BT7" s="40"/>
      <c r="BU7" s="40"/>
    </row>
    <row r="8" spans="1:73" ht="15.75" customHeight="1" outlineLevel="1" x14ac:dyDescent="0.15">
      <c r="A8" s="72"/>
      <c r="B8" s="36"/>
      <c r="C8" s="33"/>
      <c r="D8" s="33"/>
      <c r="E8" s="33"/>
      <c r="F8" s="33"/>
      <c r="G8" s="33"/>
      <c r="H8" s="33">
        <v>1</v>
      </c>
      <c r="I8" s="100"/>
      <c r="J8" s="100"/>
      <c r="K8" s="100"/>
      <c r="L8" s="100"/>
      <c r="M8" s="34">
        <v>0</v>
      </c>
      <c r="N8" s="29"/>
      <c r="O8" s="104" t="s">
        <v>99</v>
      </c>
      <c r="P8" s="104"/>
      <c r="Q8" s="104"/>
      <c r="R8" s="104"/>
      <c r="S8" s="104"/>
      <c r="T8" s="104"/>
      <c r="U8" s="35"/>
      <c r="V8" s="34"/>
      <c r="W8" s="33"/>
      <c r="X8" s="35"/>
      <c r="Y8" s="35"/>
      <c r="Z8" s="34">
        <v>0.35833333333333334</v>
      </c>
      <c r="AA8" s="52"/>
      <c r="AB8" s="131"/>
      <c r="AC8" s="131"/>
      <c r="AD8" s="52"/>
      <c r="AE8" s="41">
        <v>7</v>
      </c>
      <c r="AF8" s="102" t="s">
        <v>135</v>
      </c>
      <c r="AG8" s="102"/>
      <c r="AH8" s="102"/>
      <c r="AI8" s="62">
        <f t="shared" si="0"/>
        <v>0</v>
      </c>
      <c r="AJ8" s="29"/>
      <c r="AK8" s="70" t="s">
        <v>74</v>
      </c>
      <c r="AL8" s="45"/>
      <c r="AM8" s="33"/>
      <c r="AN8" s="8">
        <v>0.33333333333333331</v>
      </c>
      <c r="AO8" s="89"/>
      <c r="AP8" s="89"/>
      <c r="AQ8" s="89"/>
      <c r="AR8" s="89"/>
      <c r="AS8" s="29"/>
      <c r="AT8" s="29"/>
      <c r="AU8" s="29"/>
      <c r="AV8" s="29"/>
      <c r="AW8" s="29"/>
      <c r="AX8" s="42"/>
      <c r="AY8" s="39"/>
      <c r="AZ8" s="39"/>
      <c r="BA8" s="39"/>
      <c r="BB8" s="39"/>
      <c r="BC8" s="39"/>
      <c r="BD8" s="39"/>
      <c r="BE8" s="39"/>
      <c r="BF8" s="39"/>
      <c r="BG8" s="39"/>
      <c r="BH8" s="39"/>
      <c r="BI8" s="32"/>
      <c r="BJ8" s="40"/>
      <c r="BK8" s="40"/>
      <c r="BL8" s="40"/>
      <c r="BM8" s="40"/>
      <c r="BN8" s="40"/>
      <c r="BO8" s="32"/>
      <c r="BP8" s="40"/>
      <c r="BQ8" s="40"/>
      <c r="BR8" s="40"/>
      <c r="BS8" s="40"/>
      <c r="BT8" s="40"/>
      <c r="BU8" s="40"/>
    </row>
    <row r="9" spans="1:73" ht="15" customHeight="1" outlineLevel="1" x14ac:dyDescent="0.15">
      <c r="A9" s="72"/>
      <c r="B9" s="33"/>
      <c r="C9" s="33"/>
      <c r="D9" s="33"/>
      <c r="E9" s="33"/>
      <c r="F9" s="33"/>
      <c r="G9" s="33"/>
      <c r="H9" s="33"/>
      <c r="I9" s="100"/>
      <c r="J9" s="100"/>
      <c r="K9" s="100"/>
      <c r="L9" s="100"/>
      <c r="M9" s="34">
        <v>0</v>
      </c>
      <c r="N9" s="29"/>
      <c r="O9" s="110" t="s">
        <v>100</v>
      </c>
      <c r="P9" s="110"/>
      <c r="Q9" s="110"/>
      <c r="R9" s="110"/>
      <c r="S9" s="110"/>
      <c r="T9" s="110"/>
      <c r="U9" s="110"/>
      <c r="V9" s="110"/>
      <c r="W9" s="110"/>
      <c r="X9" s="110"/>
      <c r="Y9" s="110"/>
      <c r="Z9" s="110"/>
      <c r="AA9" s="27"/>
      <c r="AB9" s="131"/>
      <c r="AC9" s="131"/>
      <c r="AD9" s="27"/>
      <c r="AE9" s="41">
        <v>8</v>
      </c>
      <c r="AF9" s="102" t="s">
        <v>136</v>
      </c>
      <c r="AG9" s="102"/>
      <c r="AH9" s="102"/>
      <c r="AI9" s="62">
        <f t="shared" si="0"/>
        <v>0</v>
      </c>
      <c r="AJ9" s="29"/>
      <c r="AK9" s="70" t="s">
        <v>75</v>
      </c>
      <c r="AL9" s="45"/>
      <c r="AM9" s="33"/>
      <c r="AN9" s="5">
        <v>100</v>
      </c>
      <c r="AO9" s="90"/>
      <c r="AP9" s="90"/>
      <c r="AQ9" s="90"/>
      <c r="AR9" s="90"/>
      <c r="AS9" s="29"/>
      <c r="AT9" s="29"/>
      <c r="AU9" s="29"/>
      <c r="AV9" s="29"/>
      <c r="AW9" s="29"/>
      <c r="AX9" s="42"/>
      <c r="AY9" s="39"/>
      <c r="AZ9" s="39"/>
      <c r="BA9" s="39"/>
      <c r="BB9" s="39"/>
      <c r="BC9" s="39"/>
      <c r="BD9" s="39"/>
      <c r="BE9" s="39"/>
      <c r="BF9" s="39"/>
      <c r="BG9" s="39"/>
      <c r="BH9" s="39"/>
      <c r="BI9" s="32"/>
      <c r="BJ9" s="40"/>
      <c r="BK9" s="40"/>
      <c r="BL9" s="40"/>
      <c r="BM9" s="40"/>
      <c r="BN9" s="40"/>
      <c r="BO9" s="32"/>
      <c r="BP9" s="40"/>
      <c r="BQ9" s="40"/>
      <c r="BR9" s="40"/>
      <c r="BS9" s="40"/>
      <c r="BT9" s="40"/>
      <c r="BU9" s="40"/>
    </row>
    <row r="10" spans="1:73" ht="15" customHeight="1" outlineLevel="1" x14ac:dyDescent="0.15">
      <c r="A10" s="72"/>
      <c r="B10" s="33"/>
      <c r="C10" s="33"/>
      <c r="D10" s="33"/>
      <c r="E10" s="33"/>
      <c r="F10" s="33"/>
      <c r="G10" s="33"/>
      <c r="H10" s="33"/>
      <c r="I10" s="100"/>
      <c r="J10" s="100"/>
      <c r="K10" s="100"/>
      <c r="L10" s="100"/>
      <c r="M10" s="34">
        <v>0</v>
      </c>
      <c r="N10" s="29"/>
      <c r="O10" s="103" t="s">
        <v>117</v>
      </c>
      <c r="P10" s="103"/>
      <c r="Q10" s="103"/>
      <c r="R10" s="103"/>
      <c r="S10" s="106" t="s">
        <v>13</v>
      </c>
      <c r="T10" s="108" t="s">
        <v>102</v>
      </c>
      <c r="U10" s="35"/>
      <c r="V10" s="46"/>
      <c r="W10" s="33"/>
      <c r="X10" s="35"/>
      <c r="Y10" s="35"/>
      <c r="Z10" s="46">
        <v>1.5</v>
      </c>
      <c r="AA10" s="53"/>
      <c r="AB10" s="131"/>
      <c r="AC10" s="131"/>
      <c r="AD10" s="53"/>
      <c r="AE10" s="41">
        <v>9</v>
      </c>
      <c r="AF10" s="102" t="s">
        <v>137</v>
      </c>
      <c r="AG10" s="102"/>
      <c r="AH10" s="102"/>
      <c r="AI10" s="62">
        <f t="shared" si="0"/>
        <v>0</v>
      </c>
      <c r="AJ10" s="29"/>
      <c r="AK10" s="70" t="s">
        <v>76</v>
      </c>
      <c r="AL10" s="45"/>
      <c r="AM10" s="33"/>
      <c r="AN10" s="63">
        <f>AN8/100*AN9</f>
        <v>0.33333333333333331</v>
      </c>
      <c r="AO10" s="91"/>
      <c r="AP10" s="91"/>
      <c r="AQ10" s="91"/>
      <c r="AR10" s="91"/>
      <c r="AS10" s="47"/>
      <c r="AT10" s="29"/>
      <c r="AU10" s="29"/>
      <c r="AV10" s="29"/>
      <c r="AW10" s="29"/>
      <c r="AX10" s="42"/>
      <c r="AY10" s="39"/>
      <c r="AZ10" s="39"/>
      <c r="BA10" s="39"/>
      <c r="BB10" s="39"/>
      <c r="BC10" s="39"/>
      <c r="BD10" s="39"/>
      <c r="BE10" s="39"/>
      <c r="BF10" s="39"/>
      <c r="BG10" s="39"/>
      <c r="BH10" s="39"/>
      <c r="BI10" s="32"/>
      <c r="BJ10" s="40"/>
      <c r="BK10" s="40"/>
      <c r="BL10" s="40"/>
      <c r="BM10" s="40"/>
      <c r="BN10" s="40"/>
      <c r="BO10" s="32"/>
      <c r="BP10" s="40"/>
      <c r="BQ10" s="40"/>
      <c r="BR10" s="40"/>
      <c r="BS10" s="40"/>
      <c r="BT10" s="40"/>
      <c r="BU10" s="40"/>
    </row>
    <row r="11" spans="1:73" ht="15" customHeight="1" outlineLevel="1" x14ac:dyDescent="0.15">
      <c r="A11" s="72"/>
      <c r="B11" s="36"/>
      <c r="C11" s="33"/>
      <c r="D11" s="33"/>
      <c r="E11" s="33"/>
      <c r="F11" s="33"/>
      <c r="G11" s="33"/>
      <c r="H11" s="33"/>
      <c r="I11" s="100"/>
      <c r="J11" s="100"/>
      <c r="K11" s="100"/>
      <c r="L11" s="100"/>
      <c r="M11" s="33"/>
      <c r="N11" s="29"/>
      <c r="O11" s="104" t="s">
        <v>101</v>
      </c>
      <c r="P11" s="104"/>
      <c r="Q11" s="104"/>
      <c r="R11" s="104"/>
      <c r="S11" s="107"/>
      <c r="T11" s="108"/>
      <c r="U11" s="35"/>
      <c r="V11" s="46"/>
      <c r="W11" s="33"/>
      <c r="X11" s="35"/>
      <c r="Y11" s="35"/>
      <c r="Z11" s="46">
        <v>1.25</v>
      </c>
      <c r="AA11" s="53"/>
      <c r="AB11" s="131"/>
      <c r="AC11" s="131"/>
      <c r="AD11" s="53"/>
      <c r="AE11" s="41">
        <v>10</v>
      </c>
      <c r="AF11" s="102" t="s">
        <v>138</v>
      </c>
      <c r="AG11" s="102"/>
      <c r="AH11" s="102"/>
      <c r="AI11" s="62">
        <f t="shared" si="0"/>
        <v>0</v>
      </c>
      <c r="AJ11" s="29"/>
      <c r="AK11" s="74" t="s">
        <v>77</v>
      </c>
      <c r="AL11" s="45"/>
      <c r="AM11" s="33"/>
      <c r="AN11" s="63">
        <f>AN10/2</f>
        <v>0.16666666666666666</v>
      </c>
      <c r="AO11" s="91"/>
      <c r="AP11" s="91"/>
      <c r="AQ11" s="91"/>
      <c r="AR11" s="91"/>
      <c r="AS11" s="47"/>
      <c r="AT11" s="29"/>
      <c r="AU11" s="29"/>
      <c r="AV11" s="29"/>
      <c r="AW11" s="29"/>
      <c r="AX11" s="42"/>
      <c r="AY11" s="39"/>
      <c r="AZ11" s="39"/>
      <c r="BA11" s="39"/>
      <c r="BB11" s="39"/>
      <c r="BC11" s="39"/>
      <c r="BD11" s="39"/>
      <c r="BE11" s="39"/>
      <c r="BF11" s="39"/>
      <c r="BG11" s="39"/>
      <c r="BH11" s="39"/>
      <c r="BI11" s="32"/>
      <c r="BJ11" s="40"/>
      <c r="BK11" s="40"/>
      <c r="BL11" s="40"/>
      <c r="BM11" s="40"/>
      <c r="BN11" s="40"/>
      <c r="BO11" s="32"/>
      <c r="BP11" s="40"/>
      <c r="BQ11" s="40"/>
      <c r="BR11" s="40"/>
      <c r="BS11" s="40"/>
      <c r="BT11" s="40"/>
      <c r="BU11" s="40"/>
    </row>
    <row r="12" spans="1:73" ht="15" customHeight="1" outlineLevel="1" x14ac:dyDescent="0.15">
      <c r="A12" s="72"/>
      <c r="B12" s="36"/>
      <c r="C12" s="33"/>
      <c r="D12" s="33"/>
      <c r="E12" s="33"/>
      <c r="F12" s="33"/>
      <c r="G12" s="33"/>
      <c r="H12" s="33"/>
      <c r="I12" s="100"/>
      <c r="J12" s="100"/>
      <c r="K12" s="100"/>
      <c r="L12" s="100"/>
      <c r="M12" s="33"/>
      <c r="N12" s="29"/>
      <c r="O12" s="103" t="s">
        <v>148</v>
      </c>
      <c r="P12" s="103"/>
      <c r="Q12" s="103"/>
      <c r="R12" s="103"/>
      <c r="T12" s="65">
        <v>1.25</v>
      </c>
      <c r="U12" s="64">
        <v>8.3333333333333329E-2</v>
      </c>
      <c r="V12" s="99">
        <v>0.25</v>
      </c>
      <c r="W12" s="35"/>
      <c r="X12" s="35"/>
      <c r="Y12" s="35"/>
      <c r="Z12" s="46">
        <v>1.5</v>
      </c>
      <c r="AA12" s="53"/>
      <c r="AB12" s="131"/>
      <c r="AC12" s="131"/>
      <c r="AD12" s="53"/>
      <c r="AE12" s="41">
        <v>11</v>
      </c>
      <c r="AF12" s="102" t="s">
        <v>139</v>
      </c>
      <c r="AG12" s="102"/>
      <c r="AH12" s="102"/>
      <c r="AI12" s="62">
        <f t="shared" si="0"/>
        <v>0</v>
      </c>
      <c r="AJ12" s="29"/>
      <c r="AK12" s="70" t="s">
        <v>78</v>
      </c>
      <c r="AL12" s="45"/>
      <c r="AM12" s="33"/>
      <c r="AN12" s="8">
        <v>0.5</v>
      </c>
      <c r="AO12" s="89"/>
      <c r="AP12" s="89"/>
      <c r="AQ12" s="89"/>
      <c r="AR12" s="89"/>
      <c r="AS12" s="48"/>
      <c r="AT12" s="27"/>
      <c r="AU12" s="29"/>
      <c r="AV12" s="29"/>
      <c r="AW12" s="29"/>
      <c r="AX12" s="42"/>
      <c r="AY12" s="42"/>
      <c r="AZ12" s="42"/>
      <c r="BA12" s="42"/>
      <c r="BB12" s="42"/>
      <c r="BC12" s="49"/>
      <c r="BD12" s="49"/>
      <c r="BE12" s="49"/>
      <c r="BF12" s="49"/>
      <c r="BG12" s="49"/>
      <c r="BH12" s="49"/>
      <c r="BI12" s="32"/>
      <c r="BJ12" s="40"/>
      <c r="BK12" s="40"/>
      <c r="BL12" s="40"/>
      <c r="BM12" s="40"/>
      <c r="BN12" s="40"/>
      <c r="BO12" s="32"/>
      <c r="BP12" s="40"/>
      <c r="BQ12" s="40"/>
      <c r="BR12" s="40"/>
      <c r="BS12" s="40"/>
      <c r="BT12" s="40"/>
      <c r="BU12" s="40"/>
    </row>
    <row r="13" spans="1:73" ht="15" customHeight="1" outlineLevel="1" x14ac:dyDescent="0.15">
      <c r="A13" s="72"/>
      <c r="B13" s="36"/>
      <c r="C13" s="33"/>
      <c r="D13" s="33"/>
      <c r="E13" s="33"/>
      <c r="F13" s="33"/>
      <c r="G13" s="33"/>
      <c r="H13" s="33"/>
      <c r="I13" s="105"/>
      <c r="J13" s="105"/>
      <c r="K13" s="105"/>
      <c r="L13" s="105"/>
      <c r="M13" s="33"/>
      <c r="N13" s="29"/>
      <c r="O13" s="104" t="s">
        <v>149</v>
      </c>
      <c r="P13" s="104"/>
      <c r="Q13" s="104"/>
      <c r="R13" s="104"/>
      <c r="S13" s="33"/>
      <c r="T13" s="33"/>
      <c r="U13" s="97"/>
      <c r="V13" s="33"/>
      <c r="W13" s="33"/>
      <c r="X13" s="33"/>
      <c r="Y13" s="33"/>
      <c r="Z13" s="46">
        <v>1</v>
      </c>
      <c r="AA13" s="53"/>
      <c r="AB13" s="131"/>
      <c r="AC13" s="131"/>
      <c r="AD13" s="27"/>
      <c r="AE13" s="41">
        <v>12</v>
      </c>
      <c r="AF13" s="102" t="s">
        <v>140</v>
      </c>
      <c r="AG13" s="102"/>
      <c r="AH13" s="102"/>
      <c r="AI13" s="62">
        <f t="shared" si="0"/>
        <v>0</v>
      </c>
      <c r="AJ13" s="29"/>
      <c r="AK13" s="70" t="s">
        <v>79</v>
      </c>
      <c r="AL13" s="50"/>
      <c r="AM13" s="38"/>
      <c r="AN13" s="6">
        <v>2.4166666666666665</v>
      </c>
      <c r="AO13" s="92"/>
      <c r="AP13" s="92"/>
      <c r="AQ13" s="92"/>
      <c r="AR13" s="92"/>
      <c r="AS13" s="51"/>
      <c r="AT13" s="27"/>
      <c r="AU13" s="29"/>
      <c r="AV13" s="29"/>
      <c r="AW13" s="29"/>
      <c r="AX13" s="42"/>
      <c r="AY13" s="42"/>
      <c r="AZ13" s="42"/>
      <c r="BA13" s="42"/>
      <c r="BB13" s="42"/>
      <c r="BC13" s="49"/>
      <c r="BD13" s="49"/>
      <c r="BE13" s="49"/>
      <c r="BF13" s="49"/>
      <c r="BG13" s="49"/>
      <c r="BH13" s="49"/>
      <c r="BI13" s="32"/>
      <c r="BJ13" s="40"/>
      <c r="BK13" s="40"/>
      <c r="BL13" s="40"/>
      <c r="BM13" s="40"/>
      <c r="BN13" s="40"/>
      <c r="BO13" s="32"/>
      <c r="BP13" s="40"/>
      <c r="BQ13" s="40"/>
      <c r="BR13" s="40"/>
      <c r="BS13" s="40"/>
      <c r="BT13" s="40"/>
      <c r="BU13" s="40"/>
    </row>
    <row r="14" spans="1:73" ht="15" customHeight="1" outlineLevel="1" x14ac:dyDescent="0.15">
      <c r="A14" s="72"/>
      <c r="B14" s="36"/>
      <c r="C14" s="33"/>
      <c r="D14" s="33"/>
      <c r="E14" s="33"/>
      <c r="F14" s="33"/>
      <c r="G14" s="33"/>
      <c r="H14" s="33"/>
      <c r="I14" s="105"/>
      <c r="J14" s="105"/>
      <c r="K14" s="105"/>
      <c r="L14" s="105"/>
      <c r="M14" s="33"/>
      <c r="N14" s="29"/>
      <c r="O14" s="104" t="s">
        <v>150</v>
      </c>
      <c r="P14" s="104"/>
      <c r="Q14" s="104"/>
      <c r="R14" s="104"/>
      <c r="S14" s="46"/>
      <c r="T14" s="64"/>
      <c r="U14" s="97"/>
      <c r="V14" s="46"/>
      <c r="W14" s="33"/>
      <c r="X14" s="46"/>
      <c r="Y14" s="46"/>
      <c r="Z14" s="46">
        <v>1.25</v>
      </c>
      <c r="AA14" s="53"/>
      <c r="AB14" s="131"/>
      <c r="AC14" s="131"/>
      <c r="AD14" s="53"/>
      <c r="AE14" s="41">
        <v>13</v>
      </c>
      <c r="AF14" s="102" t="s">
        <v>141</v>
      </c>
      <c r="AG14" s="102"/>
      <c r="AH14" s="102"/>
      <c r="AI14" s="62">
        <f t="shared" si="0"/>
        <v>0</v>
      </c>
      <c r="AJ14" s="29"/>
      <c r="AK14" s="41" t="s">
        <v>80</v>
      </c>
      <c r="AL14" s="41" t="s">
        <v>103</v>
      </c>
      <c r="AM14" s="34">
        <v>0.91666666666666663</v>
      </c>
      <c r="AN14" s="9">
        <v>0.25</v>
      </c>
      <c r="AO14" s="93"/>
      <c r="AP14" s="93"/>
      <c r="AQ14" s="93"/>
      <c r="AR14" s="93"/>
      <c r="AS14" s="52"/>
      <c r="AT14" s="27"/>
      <c r="AU14" s="29"/>
      <c r="AV14" s="29"/>
      <c r="AW14" s="29"/>
      <c r="AX14" s="42"/>
      <c r="AY14" s="42"/>
      <c r="AZ14" s="42"/>
      <c r="BA14" s="42"/>
      <c r="BB14" s="42"/>
      <c r="BC14" s="49"/>
      <c r="BD14" s="49"/>
      <c r="BE14" s="49"/>
      <c r="BF14" s="49"/>
      <c r="BG14" s="49"/>
      <c r="BH14" s="49"/>
      <c r="BI14" s="32"/>
      <c r="BJ14" s="40"/>
      <c r="BK14" s="40"/>
      <c r="BL14" s="40"/>
      <c r="BM14" s="40"/>
      <c r="BN14" s="40"/>
      <c r="BO14" s="32"/>
      <c r="BP14" s="40"/>
      <c r="BQ14" s="40"/>
      <c r="BR14" s="40"/>
      <c r="BS14" s="40"/>
      <c r="BT14" s="40"/>
      <c r="BU14" s="40"/>
    </row>
    <row r="15" spans="1:73" ht="15" customHeight="1" outlineLevel="1" x14ac:dyDescent="0.15">
      <c r="A15" s="72"/>
      <c r="B15" s="36"/>
      <c r="C15" s="33"/>
      <c r="D15" s="33"/>
      <c r="E15" s="33"/>
      <c r="F15" s="33"/>
      <c r="G15" s="33"/>
      <c r="H15" s="33"/>
      <c r="I15" s="105"/>
      <c r="J15" s="105"/>
      <c r="K15" s="105"/>
      <c r="L15" s="105"/>
      <c r="M15" s="33"/>
      <c r="N15" s="29"/>
      <c r="O15" s="104" t="s">
        <v>147</v>
      </c>
      <c r="P15" s="104"/>
      <c r="Q15" s="104"/>
      <c r="R15" s="104"/>
      <c r="S15" s="97"/>
      <c r="T15" s="46">
        <v>1.25</v>
      </c>
      <c r="U15" s="34">
        <v>8.3333333333333329E-2</v>
      </c>
      <c r="V15" s="99">
        <v>0.25</v>
      </c>
      <c r="W15" s="33"/>
      <c r="X15" s="46"/>
      <c r="Y15" s="46"/>
      <c r="Z15" s="46">
        <v>1.5</v>
      </c>
      <c r="AA15" s="53"/>
      <c r="AB15" s="131"/>
      <c r="AC15" s="131"/>
      <c r="AD15" s="53"/>
      <c r="AE15" s="41">
        <v>14</v>
      </c>
      <c r="AF15" s="102"/>
      <c r="AG15" s="102"/>
      <c r="AH15" s="102"/>
      <c r="AI15" s="62">
        <f t="shared" si="0"/>
        <v>0</v>
      </c>
      <c r="AJ15" s="29"/>
      <c r="AK15" s="41" t="s">
        <v>104</v>
      </c>
      <c r="AL15" s="41" t="s">
        <v>103</v>
      </c>
      <c r="AM15" s="34">
        <v>0.25</v>
      </c>
      <c r="AN15" s="34">
        <v>0.91666666666666663</v>
      </c>
      <c r="AO15" s="52"/>
      <c r="AP15" s="52"/>
      <c r="AQ15" s="52"/>
      <c r="AR15" s="52"/>
      <c r="AS15" s="27"/>
      <c r="AT15" s="27"/>
      <c r="AU15" s="29"/>
      <c r="AV15" s="29"/>
      <c r="AW15" s="29"/>
      <c r="AX15" s="42"/>
      <c r="AY15" s="42"/>
      <c r="AZ15" s="42"/>
      <c r="BA15" s="42"/>
      <c r="BB15" s="42"/>
      <c r="BC15" s="49"/>
      <c r="BD15" s="49"/>
      <c r="BE15" s="49"/>
      <c r="BF15" s="49"/>
      <c r="BG15" s="49"/>
      <c r="BH15" s="49"/>
      <c r="BI15" s="32"/>
      <c r="BJ15" s="40"/>
      <c r="BK15" s="40"/>
      <c r="BL15" s="40"/>
      <c r="BM15" s="40"/>
      <c r="BN15" s="40"/>
      <c r="BO15" s="32"/>
      <c r="BP15" s="40"/>
      <c r="BQ15" s="40"/>
      <c r="BR15" s="40"/>
      <c r="BS15" s="40"/>
      <c r="BT15" s="40"/>
      <c r="BU15" s="40"/>
    </row>
    <row r="16" spans="1:73" ht="15" customHeight="1" outlineLevel="1" x14ac:dyDescent="0.15">
      <c r="A16" s="73"/>
      <c r="B16" s="42"/>
      <c r="C16" s="29"/>
      <c r="D16" s="29"/>
      <c r="E16" s="81"/>
      <c r="F16" s="81"/>
      <c r="G16" s="29"/>
      <c r="H16" s="29"/>
      <c r="I16" s="54"/>
      <c r="J16" s="55"/>
      <c r="K16" s="55"/>
      <c r="L16" s="55"/>
      <c r="M16" s="29"/>
      <c r="N16" s="29"/>
      <c r="O16" s="29"/>
      <c r="P16" s="29"/>
      <c r="Q16" s="29"/>
      <c r="R16" s="29"/>
      <c r="S16" s="29"/>
      <c r="T16" s="56"/>
      <c r="U16" s="29"/>
      <c r="V16" s="56"/>
      <c r="W16" s="29"/>
      <c r="X16" s="56"/>
      <c r="Y16" s="56"/>
      <c r="Z16" s="56"/>
      <c r="AA16" s="56"/>
      <c r="AB16" s="56"/>
      <c r="AC16" s="56"/>
      <c r="AD16" s="56"/>
      <c r="AE16" s="71"/>
      <c r="AF16" s="101"/>
      <c r="AG16" s="101"/>
      <c r="AH16" s="101"/>
      <c r="AI16" s="39"/>
      <c r="AJ16" s="57"/>
      <c r="AK16" s="49" t="s">
        <v>105</v>
      </c>
      <c r="AL16" s="29"/>
      <c r="AM16" s="29"/>
      <c r="AN16" s="67">
        <v>0.29166666666666669</v>
      </c>
      <c r="AO16" s="67"/>
      <c r="AP16" s="67"/>
      <c r="AQ16" s="67"/>
      <c r="AR16" s="67"/>
      <c r="AS16" s="29"/>
      <c r="AT16" s="27"/>
      <c r="AU16" s="29"/>
      <c r="AV16" s="29"/>
      <c r="AW16" s="29"/>
      <c r="AX16" s="42"/>
      <c r="AY16" s="42"/>
      <c r="AZ16" s="42"/>
      <c r="BA16" s="42"/>
      <c r="BB16" s="42"/>
      <c r="BC16" s="49"/>
      <c r="BD16" s="49"/>
      <c r="BE16" s="49"/>
      <c r="BF16" s="49"/>
      <c r="BG16" s="49"/>
      <c r="BH16" s="49"/>
      <c r="BI16" s="32"/>
      <c r="BJ16" s="40"/>
      <c r="BK16" s="40"/>
      <c r="BL16" s="40"/>
      <c r="BM16" s="40"/>
      <c r="BN16" s="40"/>
      <c r="BO16" s="32"/>
      <c r="BP16" s="40"/>
      <c r="BQ16" s="40"/>
      <c r="BR16" s="40"/>
      <c r="BS16" s="40"/>
      <c r="BT16" s="40"/>
      <c r="BU16" s="40"/>
    </row>
    <row r="17" spans="1:73" ht="125" customHeight="1" x14ac:dyDescent="0.15">
      <c r="A17" s="125" t="s">
        <v>34</v>
      </c>
      <c r="B17" s="115" t="s">
        <v>118</v>
      </c>
      <c r="C17" s="115" t="s">
        <v>119</v>
      </c>
      <c r="D17" s="128" t="s">
        <v>120</v>
      </c>
      <c r="E17" s="127" t="s">
        <v>121</v>
      </c>
      <c r="F17" s="127" t="s">
        <v>122</v>
      </c>
      <c r="G17" s="119" t="s">
        <v>123</v>
      </c>
      <c r="H17" s="115" t="s">
        <v>124</v>
      </c>
      <c r="I17" s="115" t="s">
        <v>64</v>
      </c>
      <c r="J17" s="115" t="s">
        <v>89</v>
      </c>
      <c r="K17" s="115" t="s">
        <v>90</v>
      </c>
      <c r="L17" s="115" t="s">
        <v>89</v>
      </c>
      <c r="M17" s="115" t="s">
        <v>90</v>
      </c>
      <c r="N17" s="115" t="s">
        <v>108</v>
      </c>
      <c r="O17" s="115" t="s">
        <v>116</v>
      </c>
      <c r="P17" s="128" t="s">
        <v>110</v>
      </c>
      <c r="Q17" s="127" t="s">
        <v>106</v>
      </c>
      <c r="R17" s="119" t="s">
        <v>88</v>
      </c>
      <c r="S17" s="123" t="s">
        <v>79</v>
      </c>
      <c r="T17" s="112" t="s">
        <v>111</v>
      </c>
      <c r="U17" s="121" t="s">
        <v>125</v>
      </c>
      <c r="V17" s="111" t="s">
        <v>126</v>
      </c>
      <c r="W17" s="111" t="s">
        <v>127</v>
      </c>
      <c r="X17" s="111" t="s">
        <v>128</v>
      </c>
      <c r="Y17" s="111" t="s">
        <v>146</v>
      </c>
      <c r="Z17" s="123" t="s">
        <v>100</v>
      </c>
      <c r="AA17" s="112" t="s">
        <v>112</v>
      </c>
      <c r="AB17" s="121" t="s">
        <v>109</v>
      </c>
      <c r="AC17" s="111" t="s">
        <v>113</v>
      </c>
      <c r="AD17" s="111" t="s">
        <v>92</v>
      </c>
      <c r="AE17" s="116" t="s">
        <v>81</v>
      </c>
      <c r="AF17" s="116" t="s">
        <v>82</v>
      </c>
      <c r="AG17" s="116" t="s">
        <v>114</v>
      </c>
      <c r="AH17" s="116" t="s">
        <v>115</v>
      </c>
      <c r="AI17" s="116" t="s">
        <v>83</v>
      </c>
      <c r="AJ17" s="116" t="s">
        <v>84</v>
      </c>
      <c r="AK17" s="115" t="s">
        <v>85</v>
      </c>
      <c r="AL17" s="113" t="s">
        <v>91</v>
      </c>
      <c r="AM17" s="115" t="s">
        <v>86</v>
      </c>
      <c r="AN17" s="115" t="s">
        <v>87</v>
      </c>
      <c r="AO17" s="86" t="s">
        <v>142</v>
      </c>
      <c r="AP17" s="86" t="s">
        <v>143</v>
      </c>
      <c r="AQ17" s="86" t="s">
        <v>144</v>
      </c>
      <c r="AR17" s="86" t="s">
        <v>145</v>
      </c>
      <c r="AS17" s="125" t="s">
        <v>34</v>
      </c>
      <c r="AT17" s="18"/>
      <c r="AU17" s="76" t="s">
        <v>35</v>
      </c>
      <c r="AV17" s="76" t="s">
        <v>36</v>
      </c>
      <c r="AW17" s="76" t="s">
        <v>37</v>
      </c>
      <c r="AX17" s="76" t="s">
        <v>38</v>
      </c>
      <c r="AY17" s="76" t="s">
        <v>39</v>
      </c>
      <c r="AZ17" s="76" t="s">
        <v>40</v>
      </c>
      <c r="BA17" s="76" t="s">
        <v>41</v>
      </c>
      <c r="BB17" s="76" t="s">
        <v>42</v>
      </c>
      <c r="BC17" s="76" t="s">
        <v>43</v>
      </c>
      <c r="BD17" s="76" t="s">
        <v>44</v>
      </c>
      <c r="BE17" s="76" t="s">
        <v>45</v>
      </c>
      <c r="BF17" s="76" t="s">
        <v>46</v>
      </c>
      <c r="BG17" s="76" t="s">
        <v>47</v>
      </c>
      <c r="BH17" s="76" t="s">
        <v>48</v>
      </c>
      <c r="BI17" s="76" t="s">
        <v>49</v>
      </c>
      <c r="BJ17" s="76" t="s">
        <v>50</v>
      </c>
      <c r="BK17" s="76" t="s">
        <v>51</v>
      </c>
      <c r="BL17" s="76" t="s">
        <v>52</v>
      </c>
      <c r="BM17" s="76" t="s">
        <v>53</v>
      </c>
      <c r="BN17" s="76" t="s">
        <v>54</v>
      </c>
      <c r="BO17" s="76" t="s">
        <v>55</v>
      </c>
      <c r="BP17" s="76" t="s">
        <v>56</v>
      </c>
      <c r="BQ17" s="76" t="s">
        <v>57</v>
      </c>
      <c r="BR17" s="76" t="s">
        <v>58</v>
      </c>
      <c r="BS17" s="76" t="s">
        <v>59</v>
      </c>
      <c r="BT17" s="76" t="s">
        <v>60</v>
      </c>
      <c r="BU17" s="76" t="s">
        <v>61</v>
      </c>
    </row>
    <row r="18" spans="1:73" ht="27" customHeight="1" x14ac:dyDescent="0.15">
      <c r="A18" s="126"/>
      <c r="B18" s="127"/>
      <c r="C18" s="127"/>
      <c r="D18" s="129"/>
      <c r="E18" s="130"/>
      <c r="F18" s="130"/>
      <c r="G18" s="120"/>
      <c r="H18" s="127"/>
      <c r="I18" s="114"/>
      <c r="J18" s="114"/>
      <c r="K18" s="114"/>
      <c r="L18" s="114"/>
      <c r="M18" s="114"/>
      <c r="N18" s="114"/>
      <c r="O18" s="114"/>
      <c r="P18" s="129"/>
      <c r="Q18" s="130"/>
      <c r="R18" s="120"/>
      <c r="S18" s="124"/>
      <c r="T18" s="118"/>
      <c r="U18" s="120"/>
      <c r="V18" s="112"/>
      <c r="W18" s="112"/>
      <c r="X18" s="112"/>
      <c r="Y18" s="112"/>
      <c r="Z18" s="124"/>
      <c r="AA18" s="118"/>
      <c r="AB18" s="122"/>
      <c r="AC18" s="112"/>
      <c r="AD18" s="112"/>
      <c r="AE18" s="114"/>
      <c r="AF18" s="117"/>
      <c r="AG18" s="117"/>
      <c r="AH18" s="117"/>
      <c r="AI18" s="117"/>
      <c r="AJ18" s="117"/>
      <c r="AK18" s="114"/>
      <c r="AL18" s="114"/>
      <c r="AM18" s="114"/>
      <c r="AN18" s="114"/>
      <c r="AO18" s="94"/>
      <c r="AP18" s="94"/>
      <c r="AQ18" s="94"/>
      <c r="AR18" s="94"/>
      <c r="AS18" s="126"/>
      <c r="AT18" s="77" t="s">
        <v>62</v>
      </c>
      <c r="AU18" s="59">
        <f t="shared" ref="AU18:BN18" si="1">SUM(AU21:AU385)</f>
        <v>0</v>
      </c>
      <c r="AV18" s="59">
        <f t="shared" si="1"/>
        <v>0</v>
      </c>
      <c r="AW18" s="59">
        <f t="shared" si="1"/>
        <v>0</v>
      </c>
      <c r="AX18" s="59">
        <f t="shared" si="1"/>
        <v>0</v>
      </c>
      <c r="AY18" s="59">
        <f t="shared" si="1"/>
        <v>0</v>
      </c>
      <c r="AZ18" s="59">
        <f t="shared" si="1"/>
        <v>0</v>
      </c>
      <c r="BA18" s="59">
        <f t="shared" si="1"/>
        <v>0</v>
      </c>
      <c r="BB18" s="59">
        <f t="shared" si="1"/>
        <v>0</v>
      </c>
      <c r="BC18" s="59">
        <f t="shared" si="1"/>
        <v>0</v>
      </c>
      <c r="BD18" s="59">
        <f t="shared" si="1"/>
        <v>0</v>
      </c>
      <c r="BE18" s="59">
        <f t="shared" si="1"/>
        <v>0</v>
      </c>
      <c r="BF18" s="59">
        <f t="shared" si="1"/>
        <v>0</v>
      </c>
      <c r="BG18" s="59">
        <f t="shared" si="1"/>
        <v>0</v>
      </c>
      <c r="BH18" s="59">
        <f t="shared" si="1"/>
        <v>0</v>
      </c>
      <c r="BI18" s="59">
        <f t="shared" si="1"/>
        <v>0</v>
      </c>
      <c r="BJ18" s="59">
        <f t="shared" si="1"/>
        <v>0</v>
      </c>
      <c r="BK18" s="59">
        <f t="shared" si="1"/>
        <v>0</v>
      </c>
      <c r="BL18" s="59">
        <f t="shared" si="1"/>
        <v>0</v>
      </c>
      <c r="BM18" s="59">
        <f t="shared" si="1"/>
        <v>0</v>
      </c>
      <c r="BN18" s="59">
        <f t="shared" si="1"/>
        <v>0</v>
      </c>
      <c r="BO18" s="59">
        <f t="shared" ref="BO18:BT18" si="2">SUM(BO21:BO385)</f>
        <v>0</v>
      </c>
      <c r="BP18" s="59">
        <f t="shared" si="2"/>
        <v>0</v>
      </c>
      <c r="BQ18" s="59">
        <f t="shared" si="2"/>
        <v>0</v>
      </c>
      <c r="BR18" s="59">
        <f t="shared" si="2"/>
        <v>0</v>
      </c>
      <c r="BS18" s="59">
        <f t="shared" si="2"/>
        <v>0</v>
      </c>
      <c r="BT18" s="59">
        <f t="shared" si="2"/>
        <v>0</v>
      </c>
      <c r="BU18" s="58"/>
    </row>
    <row r="19" spans="1:73" ht="27" hidden="1" customHeight="1" x14ac:dyDescent="0.15">
      <c r="A19" s="19"/>
      <c r="B19" s="3">
        <f t="shared" ref="B19:B21" si="3">WEEKNUM(A19,2)</f>
        <v>1</v>
      </c>
      <c r="C19" s="3">
        <f t="shared" ref="C19:C21" si="4">WEEKDAY(A19)</f>
        <v>6</v>
      </c>
      <c r="D19" s="79">
        <f t="shared" ref="D19:D21" si="5">IF(AD19&gt;0,$Z$14,$Z$14)</f>
        <v>1.25</v>
      </c>
      <c r="E19" s="60">
        <f>IF(T19&gt;=$V$12,#REF!,0)</f>
        <v>0</v>
      </c>
      <c r="F19" s="60">
        <f>IF(AA19&gt;=$V$15,#REF!,0)</f>
        <v>0</v>
      </c>
      <c r="G19" s="80">
        <f>IF(C19=7,$Z$10,1)</f>
        <v>1</v>
      </c>
      <c r="H19" s="60">
        <f t="shared" ref="H19:H82" si="6">IF(OR($A$2=A19,$A$3=A19,$A$4=A19,$A$5=A19,$A$6=A19,$A$7=A19,$A$8=A19,$A$9=A19,$A$10=A19),$Z$11,1)</f>
        <v>1.25</v>
      </c>
      <c r="I19" s="61"/>
      <c r="J19" s="21"/>
      <c r="K19" s="21"/>
      <c r="L19" s="21"/>
      <c r="M19" s="21"/>
      <c r="N19" s="22"/>
      <c r="O19" s="22"/>
      <c r="P19" s="85">
        <f>(MAX(,MIN($AN$15+($AM$15&gt;$AN$15),K19+(J19&gt;K19))-MAX($AM$15,J19))+MAX(,(MIN($AN$15,K19+(J19&gt;K19))-J19)*($AM$15&gt;$AN$15))+MAX(,MIN($AN$15+($AM$15&gt;$AN$15),K19+0)-$AM$15)*(J19&gt;K19))+(MAX(,MIN($AN$15+($AM$15&gt;$AN$15),M19+(L19&gt;M19))-MAX($AM$15,L19))+MAX(,(MIN($AN$15,M19+(L19&gt;M19))-L19)*($AM$15&gt;$AN$15))+MAX(,MIN($AN$15+($AM$15&gt;$AN$15),M19+0)-$AM$15)*(L19&gt;M19))+N19-O19</f>
        <v>0</v>
      </c>
      <c r="Q19" s="66">
        <f t="shared" ref="Q19:Q82" si="7">P19+AD19+Z19+AE19+AI19-AH19+AG19</f>
        <v>0</v>
      </c>
      <c r="R19" s="82">
        <f>(SUMIF($B19:B$21,B19,$Q19:Q$21))</f>
        <v>0</v>
      </c>
      <c r="S19" s="83">
        <f>IF(C19=1,-$AN$13+R19,IF(S16&lt;0,-$AN$13+R19,-$AN$13+R19))</f>
        <v>-2.4166666666666665</v>
      </c>
      <c r="T19" s="22">
        <f t="shared" ref="T19:T82" si="8">IF(P19&gt;$AN$12,P19-$AN$12,0)</f>
        <v>0</v>
      </c>
      <c r="U19" s="84">
        <f t="shared" ref="U19:U82" si="9">((K19-J19+N(K19&lt;J19)+(M19-L19+N(M19&lt;L19))+N19-O19))*MAX(G19,H19)-P19-AD19</f>
        <v>0</v>
      </c>
      <c r="V19" s="1">
        <f t="shared" ref="V19:V82" si="10">IF(T19&lt;=$U$12,T19*$T$12-T19,T19*$Z$12-T19-(E19*$U$12))</f>
        <v>0</v>
      </c>
      <c r="W19" s="1">
        <f t="shared" ref="W19:W82" si="11">((P19-T19)*$Z$13)-P19+T19</f>
        <v>0</v>
      </c>
      <c r="X19" s="1">
        <f>((AD19+AC19-AB19)*$Z$14)-AD19-AC19+AB19</f>
        <v>0</v>
      </c>
      <c r="Y19" s="83">
        <f t="shared" ref="Y19:Y82" si="12">IF(AA19&lt;=$U$15,AA19*$T$15-AA19,AA19*$Z$15-AA19-(E19*$U$15))</f>
        <v>0</v>
      </c>
      <c r="Z19" s="83">
        <f t="shared" ref="Z19:Z82" si="13">U19+V19+W19+X19+Y19</f>
        <v>0</v>
      </c>
      <c r="AA19" s="1">
        <f>IF(AD19&gt;$AN$16,AD19-$AN$16,0)</f>
        <v>0</v>
      </c>
      <c r="AB19" s="82"/>
      <c r="AC19" s="1"/>
      <c r="AD19" s="1">
        <f t="shared" ref="AD19:AD82" si="14">(MAX(,MIN($AN$14+($AM$14&gt;$AN$14),K19+(J19&gt;K19))-MAX($AM$14,J19))+MAX(,(MIN($AN$14,K19+(J19&gt;K19))-J19)*($AM$14&gt;$AN$14))+MAX(,MIN($AN$14+($AM$14&gt;$AN$14),M19+0)-$AM$14)*(J19&gt;K19))+(MAX(,MIN($AN$14+($AM$14&gt;$AN$14),M19+(L19&gt;M19))-MAX($AM$14,L19))+MAX(,(MIN($AN$14,M19+(L19&gt;M19))-L19)*($AM$14&gt;$AN$14))+MAX(,MIN($AN$14+($AM$14&gt;$AN$14),M19+0)-$AM$14)*(L19&gt;M19))+AC19-AB19</f>
        <v>0</v>
      </c>
      <c r="AE19" s="21"/>
      <c r="AF19" s="20"/>
      <c r="AG19" s="20"/>
      <c r="AH19" s="21"/>
      <c r="AI19" s="21"/>
      <c r="AJ19" s="21"/>
      <c r="AK19" s="23"/>
      <c r="AL19" s="1">
        <f>AN5-I19+AD19+Z19+P19+AE19+AI19-AH19+AG19</f>
        <v>0</v>
      </c>
      <c r="AM19" s="1">
        <f>AN4-AE19</f>
        <v>7</v>
      </c>
      <c r="AN19" s="1">
        <f>AN6+T19+AA19-AJ19-AI19</f>
        <v>0.125</v>
      </c>
      <c r="AO19" s="95"/>
      <c r="AP19" s="95"/>
      <c r="AQ19" s="95"/>
      <c r="AR19" s="95"/>
      <c r="AS19" s="78"/>
      <c r="AT19" s="77"/>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8"/>
    </row>
    <row r="20" spans="1:73" ht="27" hidden="1" customHeight="1" x14ac:dyDescent="0.15">
      <c r="A20" s="19"/>
      <c r="B20" s="3">
        <f t="shared" ref="B20" si="15">WEEKNUM(A20,2)</f>
        <v>1</v>
      </c>
      <c r="C20" s="3">
        <f t="shared" ref="C20" si="16">WEEKDAY(A20)</f>
        <v>6</v>
      </c>
      <c r="D20" s="79">
        <f t="shared" ref="D20" si="17">IF(AD20&gt;0,$Z$14,$Z$14)</f>
        <v>1.25</v>
      </c>
      <c r="E20" s="60">
        <f t="shared" ref="E20:E83" si="18">IF(T20&gt;=$U$12,$V$12,0)</f>
        <v>0</v>
      </c>
      <c r="F20" s="60">
        <f t="shared" ref="F20:F83" si="19">IF(AA20&gt;=$U$15,$V$15,0)</f>
        <v>0</v>
      </c>
      <c r="G20" s="80">
        <f t="shared" ref="G20:G83" si="20">IF(C20=7,$Z$10,1)</f>
        <v>1</v>
      </c>
      <c r="H20" s="60">
        <f t="shared" si="6"/>
        <v>1.25</v>
      </c>
      <c r="I20" s="61"/>
      <c r="J20" s="21"/>
      <c r="K20" s="21"/>
      <c r="L20" s="21"/>
      <c r="M20" s="21"/>
      <c r="N20" s="22"/>
      <c r="O20" s="22"/>
      <c r="P20" s="85">
        <f>(MAX(,MIN($AN$15+($AM$15&gt;$AN$15),K20+(J20&gt;K20))-MAX($AM$15,J20))+MAX(,(MIN($AN$15,K20+(J20&gt;K20))-J20)*($AM$15&gt;$AN$15))+MAX(,MIN($AN$15+($AM$15&gt;$AN$15),K20+0)-$AM$15)*(J20&gt;K20))+(MAX(,MIN($AN$15+($AM$15&gt;$AN$15),M20+(L20&gt;M20))-MAX($AM$15,L20))+MAX(,(MIN($AN$15,M20+(L20&gt;M20))-L20)*($AM$15&gt;$AN$15))+MAX(,MIN($AN$15+($AM$15&gt;$AN$15),M20+0)-$AM$15)*(L20&gt;M20))+N20-O20</f>
        <v>0</v>
      </c>
      <c r="Q20" s="66">
        <f t="shared" si="7"/>
        <v>0</v>
      </c>
      <c r="R20" s="82">
        <f>(SUMIF($B20:B$21,B20,$Q20:Q$21))</f>
        <v>0</v>
      </c>
      <c r="S20" s="83">
        <f>IF(C20=1,-$AN$13+R20,IF(S16&lt;0,-$AN$13+R20,-$AN$13+R20))</f>
        <v>-2.4166666666666665</v>
      </c>
      <c r="T20" s="22">
        <f t="shared" si="8"/>
        <v>0</v>
      </c>
      <c r="U20" s="84">
        <f t="shared" si="9"/>
        <v>0</v>
      </c>
      <c r="V20" s="1">
        <f t="shared" si="10"/>
        <v>0</v>
      </c>
      <c r="W20" s="1">
        <f t="shared" si="11"/>
        <v>0</v>
      </c>
      <c r="X20" s="1">
        <f t="shared" ref="X20:X83" si="21">((AD20+AC20-AB20)*$Z$14)-AD20-AC20+AB20</f>
        <v>0</v>
      </c>
      <c r="Y20" s="83">
        <f t="shared" si="12"/>
        <v>0</v>
      </c>
      <c r="Z20" s="83">
        <f t="shared" si="13"/>
        <v>0</v>
      </c>
      <c r="AA20" s="1">
        <f t="shared" ref="AA20" si="22">IF(AD20&gt;$AN$16,AD20-$AN$16,0)</f>
        <v>0</v>
      </c>
      <c r="AB20" s="82"/>
      <c r="AC20" s="1"/>
      <c r="AD20" s="1">
        <f t="shared" si="14"/>
        <v>0</v>
      </c>
      <c r="AE20" s="21"/>
      <c r="AF20" s="20"/>
      <c r="AG20" s="20"/>
      <c r="AH20" s="21"/>
      <c r="AI20" s="21"/>
      <c r="AJ20" s="21"/>
      <c r="AK20" s="23"/>
      <c r="AL20" s="1">
        <f>AL19-I20+AD20+Z20+P20+AE20+AI20-AH20+AG20</f>
        <v>0</v>
      </c>
      <c r="AM20" s="1">
        <f>AM19-AE20</f>
        <v>7</v>
      </c>
      <c r="AN20" s="1">
        <f>AN19+T20+AA20-AJ20-AI20</f>
        <v>0.125</v>
      </c>
      <c r="AO20" s="95"/>
      <c r="AP20" s="95"/>
      <c r="AQ20" s="95"/>
      <c r="AR20" s="95"/>
      <c r="AS20" s="78"/>
      <c r="AT20" s="77"/>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8"/>
    </row>
    <row r="21" spans="1:73" ht="27.75" customHeight="1" x14ac:dyDescent="0.15">
      <c r="A21" s="19">
        <v>44196</v>
      </c>
      <c r="B21" s="3">
        <f t="shared" si="3"/>
        <v>1</v>
      </c>
      <c r="C21" s="3">
        <f t="shared" si="4"/>
        <v>4</v>
      </c>
      <c r="D21" s="79">
        <f t="shared" si="5"/>
        <v>1.25</v>
      </c>
      <c r="E21" s="60">
        <f t="shared" si="18"/>
        <v>0</v>
      </c>
      <c r="F21" s="60">
        <f t="shared" si="19"/>
        <v>0</v>
      </c>
      <c r="G21" s="80">
        <f t="shared" si="20"/>
        <v>1</v>
      </c>
      <c r="H21" s="60">
        <f t="shared" si="6"/>
        <v>1</v>
      </c>
      <c r="I21" s="61">
        <f>IF(ISERROR(VLOOKUP(A21,$A$2:$M$16,1,FALSE)),VLOOKUP(C21,$H$2:$Z$8,18,FALSE),VLOOKUP(A21,$A$2:$M$16,13,FALSE))</f>
        <v>0</v>
      </c>
      <c r="J21" s="21"/>
      <c r="K21" s="21"/>
      <c r="L21" s="21"/>
      <c r="M21" s="21"/>
      <c r="N21" s="22"/>
      <c r="O21" s="22"/>
      <c r="P21" s="85">
        <f t="shared" ref="P21:P84" si="23">(MAX(,MIN($AN$15+($AM$15&gt;$AN$15),K21+(J21&gt;K21))-MAX($AM$15,J21))+MAX(,(MIN($AN$15,K21+(J21&gt;K21))-J21)*($AM$15&gt;$AN$15))+MAX(,MIN($AN$15+($AM$15&gt;$AN$15),K21+0)-$AM$15)*(J21&gt;K21))+(MAX(,MIN($AN$15+($AM$15&gt;$AN$15),M21+(L21&gt;M21))-MAX($AM$15,L21))+MAX(,(MIN($AN$15,M21+(L21&gt;M21))-L21)*($AM$15&gt;$AN$15))+MAX(,MIN($AN$15+($AM$15&gt;$AN$15),M21+0)-$AM$15)*(L21&gt;M21))+N21-O21</f>
        <v>0</v>
      </c>
      <c r="Q21" s="66">
        <f t="shared" si="7"/>
        <v>0</v>
      </c>
      <c r="R21" s="82">
        <f>(SUMIF($B$21:B21,B21,$Q$21:Q21))</f>
        <v>0</v>
      </c>
      <c r="S21" s="83">
        <f>IF(C21=1,-$AN$13+R21,IF(S17&lt;0,-$AN$13+R21,-$AN$13+R21))</f>
        <v>-2.4166666666666665</v>
      </c>
      <c r="T21" s="22">
        <f>IF(P21&gt;$AN$12,P21-$AN$12,0)</f>
        <v>0</v>
      </c>
      <c r="U21" s="84">
        <f t="shared" si="9"/>
        <v>0</v>
      </c>
      <c r="V21" s="1">
        <f t="shared" si="10"/>
        <v>0</v>
      </c>
      <c r="W21" s="1">
        <f t="shared" si="11"/>
        <v>0</v>
      </c>
      <c r="X21" s="1">
        <f t="shared" si="21"/>
        <v>0</v>
      </c>
      <c r="Y21" s="83">
        <f t="shared" si="12"/>
        <v>0</v>
      </c>
      <c r="Z21" s="83">
        <f>U21+V21+W21+X21+Y21</f>
        <v>0</v>
      </c>
      <c r="AA21" s="1">
        <f t="shared" ref="AA21" si="24">IF(AD21&gt;$AN$16,AD21-$AN$16,0)</f>
        <v>0</v>
      </c>
      <c r="AB21" s="82"/>
      <c r="AC21" s="1"/>
      <c r="AD21" s="1">
        <f t="shared" si="14"/>
        <v>0</v>
      </c>
      <c r="AE21" s="21"/>
      <c r="AF21" s="20"/>
      <c r="AG21" s="20"/>
      <c r="AH21" s="21"/>
      <c r="AI21" s="21"/>
      <c r="AJ21" s="21"/>
      <c r="AK21" s="23"/>
      <c r="AL21" s="1">
        <f>AL20-I21+AD21+Z21+P21+AE21+AI21-AH21+AG21</f>
        <v>0</v>
      </c>
      <c r="AM21" s="1">
        <f>AM20-AE21</f>
        <v>7</v>
      </c>
      <c r="AN21" s="1">
        <f>AN20+T21+AA21-AJ21-AI21</f>
        <v>0.125</v>
      </c>
      <c r="AO21" s="96"/>
      <c r="AP21" s="96"/>
      <c r="AQ21" s="96"/>
      <c r="AR21" s="96"/>
      <c r="AS21" s="24">
        <f t="shared" ref="AS21:AS84" si="25">A21</f>
        <v>44196</v>
      </c>
      <c r="AT21" s="4">
        <f t="shared" ref="AT21:AT84" si="26">SUM(AU21:BT21)</f>
        <v>0</v>
      </c>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5">
        <f t="shared" ref="BU21:BU84" si="27">IF(P21=0,0,AT21/P21)</f>
        <v>0</v>
      </c>
    </row>
    <row r="22" spans="1:73" ht="27.75" customHeight="1" x14ac:dyDescent="0.15">
      <c r="A22" s="19">
        <v>44197</v>
      </c>
      <c r="B22" s="3">
        <f t="shared" ref="B22:B84" si="28">WEEKNUM(A22,2)</f>
        <v>1</v>
      </c>
      <c r="C22" s="3">
        <f t="shared" ref="C22:C84" si="29">WEEKDAY(A22)</f>
        <v>5</v>
      </c>
      <c r="D22" s="79">
        <f t="shared" ref="D22:D84" si="30">IF(AD22&gt;0,$Z$14,$Z$14)</f>
        <v>1.25</v>
      </c>
      <c r="E22" s="60">
        <f t="shared" si="18"/>
        <v>0</v>
      </c>
      <c r="F22" s="60">
        <f t="shared" si="19"/>
        <v>0</v>
      </c>
      <c r="G22" s="80">
        <f t="shared" si="20"/>
        <v>1</v>
      </c>
      <c r="H22" s="60">
        <f t="shared" si="6"/>
        <v>1</v>
      </c>
      <c r="I22" s="61">
        <f t="shared" ref="I22:I85" si="31">IF(ISERROR(VLOOKUP(A22,$A$2:$M$16,1,FALSE)),VLOOKUP(C22,$H$2:$Z$8,18,FALSE),VLOOKUP(A22,$A$2:$M$16,13,FALSE))</f>
        <v>0</v>
      </c>
      <c r="J22" s="21"/>
      <c r="K22" s="21"/>
      <c r="L22" s="21"/>
      <c r="M22" s="21"/>
      <c r="N22" s="22"/>
      <c r="O22" s="22"/>
      <c r="P22" s="85">
        <f t="shared" si="23"/>
        <v>0</v>
      </c>
      <c r="Q22" s="66">
        <f t="shared" si="7"/>
        <v>0</v>
      </c>
      <c r="R22" s="82">
        <f>(SUMIF($B$21:B22,B22,$Q$21:Q22))</f>
        <v>0</v>
      </c>
      <c r="S22" s="83">
        <f>IF(C22=1,-$AN$13+R22,IF(S18&lt;0,-$AN$13+R22,-$AN$13+R22))</f>
        <v>-2.4166666666666665</v>
      </c>
      <c r="T22" s="22">
        <f t="shared" si="8"/>
        <v>0</v>
      </c>
      <c r="U22" s="84">
        <f t="shared" si="9"/>
        <v>0</v>
      </c>
      <c r="V22" s="1">
        <f t="shared" si="10"/>
        <v>0</v>
      </c>
      <c r="W22" s="1">
        <f t="shared" si="11"/>
        <v>0</v>
      </c>
      <c r="X22" s="1">
        <f t="shared" si="21"/>
        <v>0</v>
      </c>
      <c r="Y22" s="83">
        <f t="shared" si="12"/>
        <v>0</v>
      </c>
      <c r="Z22" s="83">
        <f t="shared" si="13"/>
        <v>0</v>
      </c>
      <c r="AA22" s="1">
        <f t="shared" ref="AA22:AA85" si="32">IF(AD22&gt;$AN$16,AD22-$AN$16,0)</f>
        <v>0</v>
      </c>
      <c r="AB22" s="82"/>
      <c r="AC22" s="1"/>
      <c r="AD22" s="1">
        <f t="shared" si="14"/>
        <v>0</v>
      </c>
      <c r="AE22" s="21"/>
      <c r="AF22" s="20"/>
      <c r="AG22" s="20"/>
      <c r="AH22" s="21"/>
      <c r="AI22" s="21"/>
      <c r="AJ22" s="21"/>
      <c r="AK22" s="23"/>
      <c r="AL22" s="1">
        <f t="shared" ref="AL22:AL85" si="33">AL21-I22+AD22+Z22+P22+AE22+AI22-AH22+AG22</f>
        <v>0</v>
      </c>
      <c r="AM22" s="1">
        <f t="shared" ref="AM22:AM85" si="34">AM21-AE22</f>
        <v>7</v>
      </c>
      <c r="AN22" s="1">
        <f t="shared" ref="AN22:AN85" si="35">AN21+T22+AA22-AJ22-AI22</f>
        <v>0.125</v>
      </c>
      <c r="AO22" s="96"/>
      <c r="AP22" s="96"/>
      <c r="AQ22" s="96"/>
      <c r="AR22" s="96"/>
      <c r="AS22" s="24">
        <f t="shared" si="25"/>
        <v>44197</v>
      </c>
      <c r="AT22" s="4">
        <f t="shared" si="26"/>
        <v>0</v>
      </c>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5">
        <f t="shared" si="27"/>
        <v>0</v>
      </c>
    </row>
    <row r="23" spans="1:73" ht="27.75" customHeight="1" x14ac:dyDescent="0.15">
      <c r="A23" s="19">
        <v>44198</v>
      </c>
      <c r="B23" s="3">
        <f t="shared" si="28"/>
        <v>1</v>
      </c>
      <c r="C23" s="3">
        <f t="shared" si="29"/>
        <v>6</v>
      </c>
      <c r="D23" s="79">
        <f t="shared" si="30"/>
        <v>1.25</v>
      </c>
      <c r="E23" s="60">
        <f t="shared" si="18"/>
        <v>0</v>
      </c>
      <c r="F23" s="60">
        <f t="shared" si="19"/>
        <v>0</v>
      </c>
      <c r="G23" s="80">
        <f t="shared" si="20"/>
        <v>1</v>
      </c>
      <c r="H23" s="60">
        <f t="shared" si="6"/>
        <v>1</v>
      </c>
      <c r="I23" s="61">
        <f t="shared" si="31"/>
        <v>0</v>
      </c>
      <c r="J23" s="21"/>
      <c r="K23" s="21"/>
      <c r="L23" s="21"/>
      <c r="M23" s="21"/>
      <c r="N23" s="22"/>
      <c r="O23" s="22"/>
      <c r="P23" s="85">
        <f t="shared" si="23"/>
        <v>0</v>
      </c>
      <c r="Q23" s="66">
        <f t="shared" si="7"/>
        <v>0</v>
      </c>
      <c r="R23" s="82">
        <f>(SUMIF($B$21:B23,B23,$Q$21:Q23))</f>
        <v>0</v>
      </c>
      <c r="S23" s="83">
        <f t="shared" ref="S23:S86" si="36">IF(C23=1,-$AN$13+R23,IF(S21&lt;0,-$AN$13+R23,-$AN$13+R23))</f>
        <v>-2.4166666666666665</v>
      </c>
      <c r="T23" s="22">
        <f t="shared" si="8"/>
        <v>0</v>
      </c>
      <c r="U23" s="84">
        <f t="shared" si="9"/>
        <v>0</v>
      </c>
      <c r="V23" s="1">
        <f t="shared" si="10"/>
        <v>0</v>
      </c>
      <c r="W23" s="1">
        <f t="shared" si="11"/>
        <v>0</v>
      </c>
      <c r="X23" s="1">
        <f t="shared" si="21"/>
        <v>0</v>
      </c>
      <c r="Y23" s="83">
        <f t="shared" si="12"/>
        <v>0</v>
      </c>
      <c r="Z23" s="83">
        <f t="shared" si="13"/>
        <v>0</v>
      </c>
      <c r="AA23" s="1">
        <f t="shared" si="32"/>
        <v>0</v>
      </c>
      <c r="AB23" s="82"/>
      <c r="AC23" s="1"/>
      <c r="AD23" s="1">
        <f t="shared" si="14"/>
        <v>0</v>
      </c>
      <c r="AE23" s="21"/>
      <c r="AF23" s="20"/>
      <c r="AG23" s="20"/>
      <c r="AH23" s="21"/>
      <c r="AI23" s="21"/>
      <c r="AJ23" s="21"/>
      <c r="AK23" s="23"/>
      <c r="AL23" s="1">
        <f t="shared" si="33"/>
        <v>0</v>
      </c>
      <c r="AM23" s="1">
        <f t="shared" si="34"/>
        <v>7</v>
      </c>
      <c r="AN23" s="1">
        <f t="shared" si="35"/>
        <v>0.125</v>
      </c>
      <c r="AO23" s="96"/>
      <c r="AP23" s="96"/>
      <c r="AQ23" s="96"/>
      <c r="AR23" s="96"/>
      <c r="AS23" s="24">
        <f t="shared" si="25"/>
        <v>44198</v>
      </c>
      <c r="AT23" s="4">
        <f t="shared" si="26"/>
        <v>0</v>
      </c>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5">
        <f t="shared" si="27"/>
        <v>0</v>
      </c>
    </row>
    <row r="24" spans="1:73" ht="27.75" customHeight="1" x14ac:dyDescent="0.15">
      <c r="A24" s="19">
        <v>44199</v>
      </c>
      <c r="B24" s="3">
        <f t="shared" si="28"/>
        <v>1</v>
      </c>
      <c r="C24" s="3">
        <f t="shared" si="29"/>
        <v>7</v>
      </c>
      <c r="D24" s="79">
        <f t="shared" si="30"/>
        <v>1.25</v>
      </c>
      <c r="E24" s="60">
        <f t="shared" si="18"/>
        <v>0</v>
      </c>
      <c r="F24" s="60">
        <f t="shared" si="19"/>
        <v>0</v>
      </c>
      <c r="G24" s="80">
        <f t="shared" si="20"/>
        <v>1.5</v>
      </c>
      <c r="H24" s="60">
        <f t="shared" si="6"/>
        <v>1</v>
      </c>
      <c r="I24" s="61">
        <f t="shared" si="31"/>
        <v>0</v>
      </c>
      <c r="J24" s="21"/>
      <c r="K24" s="21"/>
      <c r="L24" s="21"/>
      <c r="M24" s="21"/>
      <c r="N24" s="22"/>
      <c r="O24" s="22"/>
      <c r="P24" s="85">
        <f t="shared" si="23"/>
        <v>0</v>
      </c>
      <c r="Q24" s="66">
        <f t="shared" si="7"/>
        <v>0</v>
      </c>
      <c r="R24" s="82">
        <f>(SUMIF($B$21:B24,B24,$Q$21:Q24))</f>
        <v>0</v>
      </c>
      <c r="S24" s="83">
        <f t="shared" si="36"/>
        <v>-2.4166666666666665</v>
      </c>
      <c r="T24" s="22">
        <f t="shared" si="8"/>
        <v>0</v>
      </c>
      <c r="U24" s="84">
        <f t="shared" si="9"/>
        <v>0</v>
      </c>
      <c r="V24" s="1">
        <f t="shared" si="10"/>
        <v>0</v>
      </c>
      <c r="W24" s="1">
        <f t="shared" si="11"/>
        <v>0</v>
      </c>
      <c r="X24" s="1">
        <f t="shared" si="21"/>
        <v>0</v>
      </c>
      <c r="Y24" s="83">
        <f t="shared" si="12"/>
        <v>0</v>
      </c>
      <c r="Z24" s="83">
        <f>U24+V24+W24+X24+Y24</f>
        <v>0</v>
      </c>
      <c r="AA24" s="1">
        <f t="shared" si="32"/>
        <v>0</v>
      </c>
      <c r="AB24" s="82"/>
      <c r="AC24" s="1"/>
      <c r="AD24" s="1">
        <f t="shared" si="14"/>
        <v>0</v>
      </c>
      <c r="AE24" s="21"/>
      <c r="AF24" s="20"/>
      <c r="AG24" s="20"/>
      <c r="AH24" s="21"/>
      <c r="AI24" s="21"/>
      <c r="AJ24" s="21"/>
      <c r="AK24" s="23"/>
      <c r="AL24" s="1">
        <f t="shared" si="33"/>
        <v>0</v>
      </c>
      <c r="AM24" s="1">
        <f t="shared" si="34"/>
        <v>7</v>
      </c>
      <c r="AN24" s="1">
        <f t="shared" si="35"/>
        <v>0.125</v>
      </c>
      <c r="AO24" s="96"/>
      <c r="AP24" s="96"/>
      <c r="AQ24" s="96"/>
      <c r="AR24" s="96"/>
      <c r="AS24" s="24">
        <f t="shared" si="25"/>
        <v>44199</v>
      </c>
      <c r="AT24" s="4">
        <f t="shared" si="26"/>
        <v>0</v>
      </c>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5">
        <f t="shared" si="27"/>
        <v>0</v>
      </c>
    </row>
    <row r="25" spans="1:73" ht="27.75" customHeight="1" x14ac:dyDescent="0.15">
      <c r="A25" s="19">
        <v>44200</v>
      </c>
      <c r="B25" s="3">
        <f t="shared" si="28"/>
        <v>1</v>
      </c>
      <c r="C25" s="3">
        <f t="shared" si="29"/>
        <v>1</v>
      </c>
      <c r="D25" s="79">
        <f t="shared" si="30"/>
        <v>1.25</v>
      </c>
      <c r="E25" s="60">
        <f t="shared" si="18"/>
        <v>0</v>
      </c>
      <c r="F25" s="60">
        <f t="shared" si="19"/>
        <v>0</v>
      </c>
      <c r="G25" s="80">
        <f t="shared" si="20"/>
        <v>1</v>
      </c>
      <c r="H25" s="60">
        <f t="shared" si="6"/>
        <v>1</v>
      </c>
      <c r="I25" s="61">
        <f t="shared" si="31"/>
        <v>0</v>
      </c>
      <c r="J25" s="21"/>
      <c r="K25" s="21"/>
      <c r="L25" s="21"/>
      <c r="M25" s="21"/>
      <c r="N25" s="22"/>
      <c r="O25" s="22"/>
      <c r="P25" s="85">
        <f t="shared" si="23"/>
        <v>0</v>
      </c>
      <c r="Q25" s="66">
        <f t="shared" si="7"/>
        <v>0</v>
      </c>
      <c r="R25" s="82">
        <f>(SUMIF($B$21:B25,B25,$Q$21:Q25))</f>
        <v>0</v>
      </c>
      <c r="S25" s="83">
        <f t="shared" si="36"/>
        <v>-2.4166666666666665</v>
      </c>
      <c r="T25" s="22">
        <f t="shared" si="8"/>
        <v>0</v>
      </c>
      <c r="U25" s="84">
        <f t="shared" si="9"/>
        <v>0</v>
      </c>
      <c r="V25" s="1">
        <f t="shared" si="10"/>
        <v>0</v>
      </c>
      <c r="W25" s="1">
        <f t="shared" si="11"/>
        <v>0</v>
      </c>
      <c r="X25" s="1">
        <f t="shared" si="21"/>
        <v>0</v>
      </c>
      <c r="Y25" s="83">
        <f t="shared" si="12"/>
        <v>0</v>
      </c>
      <c r="Z25" s="83">
        <f t="shared" si="13"/>
        <v>0</v>
      </c>
      <c r="AA25" s="1">
        <f t="shared" si="32"/>
        <v>0</v>
      </c>
      <c r="AB25" s="82"/>
      <c r="AC25" s="1"/>
      <c r="AD25" s="1">
        <f t="shared" si="14"/>
        <v>0</v>
      </c>
      <c r="AE25" s="21"/>
      <c r="AF25" s="20"/>
      <c r="AG25" s="20"/>
      <c r="AH25" s="21"/>
      <c r="AI25" s="21"/>
      <c r="AJ25" s="21"/>
      <c r="AK25" s="23"/>
      <c r="AL25" s="1">
        <f t="shared" si="33"/>
        <v>0</v>
      </c>
      <c r="AM25" s="1">
        <f t="shared" si="34"/>
        <v>7</v>
      </c>
      <c r="AN25" s="1">
        <f t="shared" si="35"/>
        <v>0.125</v>
      </c>
      <c r="AO25" s="96"/>
      <c r="AP25" s="96"/>
      <c r="AQ25" s="96"/>
      <c r="AR25" s="96"/>
      <c r="AS25" s="24">
        <f t="shared" si="25"/>
        <v>44200</v>
      </c>
      <c r="AT25" s="4">
        <f t="shared" si="26"/>
        <v>0</v>
      </c>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5">
        <f t="shared" si="27"/>
        <v>0</v>
      </c>
    </row>
    <row r="26" spans="1:73" ht="27.75" customHeight="1" x14ac:dyDescent="0.15">
      <c r="A26" s="19">
        <v>44201</v>
      </c>
      <c r="B26" s="3">
        <f t="shared" si="28"/>
        <v>2</v>
      </c>
      <c r="C26" s="3">
        <f t="shared" si="29"/>
        <v>2</v>
      </c>
      <c r="D26" s="79">
        <f t="shared" si="30"/>
        <v>1.25</v>
      </c>
      <c r="E26" s="60">
        <f t="shared" si="18"/>
        <v>0</v>
      </c>
      <c r="F26" s="60">
        <f t="shared" si="19"/>
        <v>0</v>
      </c>
      <c r="G26" s="80">
        <f t="shared" si="20"/>
        <v>1</v>
      </c>
      <c r="H26" s="60">
        <f t="shared" si="6"/>
        <v>1</v>
      </c>
      <c r="I26" s="61">
        <f t="shared" si="31"/>
        <v>0</v>
      </c>
      <c r="J26" s="21"/>
      <c r="K26" s="21"/>
      <c r="L26" s="21"/>
      <c r="M26" s="21"/>
      <c r="N26" s="22"/>
      <c r="O26" s="22"/>
      <c r="P26" s="85">
        <f t="shared" si="23"/>
        <v>0</v>
      </c>
      <c r="Q26" s="66">
        <f t="shared" si="7"/>
        <v>0</v>
      </c>
      <c r="R26" s="82">
        <f>(SUMIF($B$21:B26,B26,$Q$21:Q26))</f>
        <v>0</v>
      </c>
      <c r="S26" s="83">
        <f t="shared" si="36"/>
        <v>-2.4166666666666665</v>
      </c>
      <c r="T26" s="22">
        <f t="shared" si="8"/>
        <v>0</v>
      </c>
      <c r="U26" s="84">
        <f t="shared" si="9"/>
        <v>0</v>
      </c>
      <c r="V26" s="1">
        <f t="shared" si="10"/>
        <v>0</v>
      </c>
      <c r="W26" s="1">
        <f t="shared" si="11"/>
        <v>0</v>
      </c>
      <c r="X26" s="1">
        <f t="shared" si="21"/>
        <v>0</v>
      </c>
      <c r="Y26" s="83">
        <f t="shared" si="12"/>
        <v>0</v>
      </c>
      <c r="Z26" s="83">
        <f t="shared" si="13"/>
        <v>0</v>
      </c>
      <c r="AA26" s="1">
        <f t="shared" si="32"/>
        <v>0</v>
      </c>
      <c r="AB26" s="82"/>
      <c r="AC26" s="1"/>
      <c r="AD26" s="1">
        <f t="shared" si="14"/>
        <v>0</v>
      </c>
      <c r="AE26" s="21"/>
      <c r="AF26" s="20"/>
      <c r="AG26" s="20"/>
      <c r="AH26" s="21"/>
      <c r="AI26" s="21"/>
      <c r="AJ26" s="21"/>
      <c r="AK26" s="23"/>
      <c r="AL26" s="1">
        <f t="shared" si="33"/>
        <v>0</v>
      </c>
      <c r="AM26" s="1">
        <f t="shared" si="34"/>
        <v>7</v>
      </c>
      <c r="AN26" s="1">
        <f t="shared" si="35"/>
        <v>0.125</v>
      </c>
      <c r="AO26" s="96"/>
      <c r="AP26" s="96"/>
      <c r="AQ26" s="96"/>
      <c r="AR26" s="96"/>
      <c r="AS26" s="24">
        <f t="shared" si="25"/>
        <v>44201</v>
      </c>
      <c r="AT26" s="4">
        <f t="shared" si="26"/>
        <v>0</v>
      </c>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5">
        <f t="shared" si="27"/>
        <v>0</v>
      </c>
    </row>
    <row r="27" spans="1:73" ht="27.75" customHeight="1" x14ac:dyDescent="0.15">
      <c r="A27" s="19">
        <v>44202</v>
      </c>
      <c r="B27" s="3">
        <f t="shared" si="28"/>
        <v>2</v>
      </c>
      <c r="C27" s="3">
        <f t="shared" si="29"/>
        <v>3</v>
      </c>
      <c r="D27" s="79">
        <f t="shared" si="30"/>
        <v>1.25</v>
      </c>
      <c r="E27" s="60">
        <f t="shared" si="18"/>
        <v>0</v>
      </c>
      <c r="F27" s="60">
        <f t="shared" si="19"/>
        <v>0</v>
      </c>
      <c r="G27" s="80">
        <f t="shared" si="20"/>
        <v>1</v>
      </c>
      <c r="H27" s="60">
        <f t="shared" si="6"/>
        <v>1</v>
      </c>
      <c r="I27" s="61">
        <f t="shared" si="31"/>
        <v>0</v>
      </c>
      <c r="J27" s="21"/>
      <c r="K27" s="21"/>
      <c r="L27" s="21"/>
      <c r="M27" s="21"/>
      <c r="N27" s="22"/>
      <c r="O27" s="22"/>
      <c r="P27" s="85">
        <f t="shared" si="23"/>
        <v>0</v>
      </c>
      <c r="Q27" s="66">
        <f t="shared" si="7"/>
        <v>0</v>
      </c>
      <c r="R27" s="82">
        <f>(SUMIF($B$21:B27,B27,$Q$21:Q27))</f>
        <v>0</v>
      </c>
      <c r="S27" s="83">
        <f t="shared" si="36"/>
        <v>-2.4166666666666665</v>
      </c>
      <c r="T27" s="22">
        <f t="shared" si="8"/>
        <v>0</v>
      </c>
      <c r="U27" s="84">
        <f t="shared" si="9"/>
        <v>0</v>
      </c>
      <c r="V27" s="1">
        <f t="shared" si="10"/>
        <v>0</v>
      </c>
      <c r="W27" s="1">
        <f t="shared" si="11"/>
        <v>0</v>
      </c>
      <c r="X27" s="1">
        <f t="shared" si="21"/>
        <v>0</v>
      </c>
      <c r="Y27" s="83">
        <f t="shared" si="12"/>
        <v>0</v>
      </c>
      <c r="Z27" s="83">
        <f t="shared" si="13"/>
        <v>0</v>
      </c>
      <c r="AA27" s="1">
        <f t="shared" si="32"/>
        <v>0</v>
      </c>
      <c r="AB27" s="82"/>
      <c r="AC27" s="1"/>
      <c r="AD27" s="1">
        <f t="shared" si="14"/>
        <v>0</v>
      </c>
      <c r="AE27" s="21"/>
      <c r="AF27" s="20"/>
      <c r="AG27" s="21"/>
      <c r="AH27" s="21"/>
      <c r="AI27" s="21"/>
      <c r="AJ27" s="21"/>
      <c r="AK27" s="23"/>
      <c r="AL27" s="1">
        <f t="shared" si="33"/>
        <v>0</v>
      </c>
      <c r="AM27" s="1">
        <f t="shared" si="34"/>
        <v>7</v>
      </c>
      <c r="AN27" s="1">
        <f t="shared" si="35"/>
        <v>0.125</v>
      </c>
      <c r="AO27" s="96"/>
      <c r="AP27" s="96"/>
      <c r="AQ27" s="96"/>
      <c r="AR27" s="96"/>
      <c r="AS27" s="24">
        <f t="shared" si="25"/>
        <v>44202</v>
      </c>
      <c r="AT27" s="4">
        <f t="shared" si="26"/>
        <v>0</v>
      </c>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5">
        <f t="shared" si="27"/>
        <v>0</v>
      </c>
    </row>
    <row r="28" spans="1:73" ht="27.75" customHeight="1" x14ac:dyDescent="0.15">
      <c r="A28" s="19">
        <v>44203</v>
      </c>
      <c r="B28" s="3">
        <f t="shared" si="28"/>
        <v>2</v>
      </c>
      <c r="C28" s="3">
        <f t="shared" si="29"/>
        <v>4</v>
      </c>
      <c r="D28" s="79">
        <f t="shared" si="30"/>
        <v>1.25</v>
      </c>
      <c r="E28" s="60">
        <f t="shared" si="18"/>
        <v>0</v>
      </c>
      <c r="F28" s="60">
        <f t="shared" si="19"/>
        <v>0</v>
      </c>
      <c r="G28" s="80">
        <f t="shared" si="20"/>
        <v>1</v>
      </c>
      <c r="H28" s="60">
        <f t="shared" si="6"/>
        <v>1</v>
      </c>
      <c r="I28" s="61">
        <f t="shared" si="31"/>
        <v>0</v>
      </c>
      <c r="J28" s="21"/>
      <c r="K28" s="21"/>
      <c r="L28" s="21"/>
      <c r="M28" s="21"/>
      <c r="N28" s="22"/>
      <c r="O28" s="22"/>
      <c r="P28" s="85">
        <f t="shared" si="23"/>
        <v>0</v>
      </c>
      <c r="Q28" s="66">
        <f t="shared" si="7"/>
        <v>0</v>
      </c>
      <c r="R28" s="82">
        <f>(SUMIF($B$21:B28,B28,$Q$21:Q28))</f>
        <v>0</v>
      </c>
      <c r="S28" s="83">
        <f t="shared" si="36"/>
        <v>-2.4166666666666665</v>
      </c>
      <c r="T28" s="22">
        <f t="shared" si="8"/>
        <v>0</v>
      </c>
      <c r="U28" s="84">
        <f t="shared" si="9"/>
        <v>0</v>
      </c>
      <c r="V28" s="1">
        <f t="shared" si="10"/>
        <v>0</v>
      </c>
      <c r="W28" s="1">
        <f t="shared" si="11"/>
        <v>0</v>
      </c>
      <c r="X28" s="1">
        <f t="shared" si="21"/>
        <v>0</v>
      </c>
      <c r="Y28" s="83">
        <f t="shared" si="12"/>
        <v>0</v>
      </c>
      <c r="Z28" s="83">
        <f t="shared" si="13"/>
        <v>0</v>
      </c>
      <c r="AA28" s="1">
        <f t="shared" si="32"/>
        <v>0</v>
      </c>
      <c r="AB28" s="82"/>
      <c r="AC28" s="1"/>
      <c r="AD28" s="1">
        <f t="shared" si="14"/>
        <v>0</v>
      </c>
      <c r="AE28" s="21"/>
      <c r="AF28" s="20"/>
      <c r="AG28" s="20"/>
      <c r="AH28" s="21"/>
      <c r="AI28" s="21"/>
      <c r="AJ28" s="21"/>
      <c r="AK28" s="23"/>
      <c r="AL28" s="1">
        <f t="shared" si="33"/>
        <v>0</v>
      </c>
      <c r="AM28" s="1">
        <f t="shared" si="34"/>
        <v>7</v>
      </c>
      <c r="AN28" s="1">
        <f t="shared" si="35"/>
        <v>0.125</v>
      </c>
      <c r="AO28" s="96"/>
      <c r="AP28" s="96"/>
      <c r="AQ28" s="96"/>
      <c r="AR28" s="96"/>
      <c r="AS28" s="24">
        <f t="shared" si="25"/>
        <v>44203</v>
      </c>
      <c r="AT28" s="4">
        <f t="shared" si="26"/>
        <v>0</v>
      </c>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5">
        <f t="shared" si="27"/>
        <v>0</v>
      </c>
    </row>
    <row r="29" spans="1:73" ht="27.75" customHeight="1" x14ac:dyDescent="0.15">
      <c r="A29" s="19">
        <v>44204</v>
      </c>
      <c r="B29" s="3">
        <f t="shared" si="28"/>
        <v>2</v>
      </c>
      <c r="C29" s="3">
        <f t="shared" si="29"/>
        <v>5</v>
      </c>
      <c r="D29" s="79">
        <f t="shared" si="30"/>
        <v>1.25</v>
      </c>
      <c r="E29" s="60">
        <f t="shared" si="18"/>
        <v>0</v>
      </c>
      <c r="F29" s="60">
        <f t="shared" si="19"/>
        <v>0</v>
      </c>
      <c r="G29" s="80">
        <f t="shared" si="20"/>
        <v>1</v>
      </c>
      <c r="H29" s="60">
        <f t="shared" si="6"/>
        <v>1</v>
      </c>
      <c r="I29" s="61">
        <f t="shared" si="31"/>
        <v>0</v>
      </c>
      <c r="J29" s="21"/>
      <c r="K29" s="21"/>
      <c r="L29" s="21"/>
      <c r="M29" s="21"/>
      <c r="N29" s="22"/>
      <c r="O29" s="22"/>
      <c r="P29" s="85">
        <f t="shared" si="23"/>
        <v>0</v>
      </c>
      <c r="Q29" s="66">
        <f t="shared" si="7"/>
        <v>0</v>
      </c>
      <c r="R29" s="82">
        <f>(SUMIF($B$21:B29,B29,$Q$21:Q29))</f>
        <v>0</v>
      </c>
      <c r="S29" s="83">
        <f t="shared" si="36"/>
        <v>-2.4166666666666665</v>
      </c>
      <c r="T29" s="22">
        <f t="shared" si="8"/>
        <v>0</v>
      </c>
      <c r="U29" s="84">
        <f t="shared" si="9"/>
        <v>0</v>
      </c>
      <c r="V29" s="1">
        <f t="shared" si="10"/>
        <v>0</v>
      </c>
      <c r="W29" s="1">
        <f t="shared" si="11"/>
        <v>0</v>
      </c>
      <c r="X29" s="1">
        <f t="shared" si="21"/>
        <v>0</v>
      </c>
      <c r="Y29" s="83">
        <f t="shared" si="12"/>
        <v>0</v>
      </c>
      <c r="Z29" s="83">
        <f t="shared" si="13"/>
        <v>0</v>
      </c>
      <c r="AA29" s="1">
        <f t="shared" si="32"/>
        <v>0</v>
      </c>
      <c r="AB29" s="82"/>
      <c r="AC29" s="1"/>
      <c r="AD29" s="1">
        <f t="shared" si="14"/>
        <v>0</v>
      </c>
      <c r="AE29" s="21"/>
      <c r="AF29" s="20"/>
      <c r="AG29" s="20"/>
      <c r="AH29" s="21"/>
      <c r="AI29" s="21"/>
      <c r="AJ29" s="21"/>
      <c r="AK29" s="23"/>
      <c r="AL29" s="1">
        <f t="shared" si="33"/>
        <v>0</v>
      </c>
      <c r="AM29" s="1">
        <f t="shared" si="34"/>
        <v>7</v>
      </c>
      <c r="AN29" s="1">
        <f t="shared" si="35"/>
        <v>0.125</v>
      </c>
      <c r="AO29" s="96"/>
      <c r="AP29" s="96"/>
      <c r="AQ29" s="96"/>
      <c r="AR29" s="96"/>
      <c r="AS29" s="24">
        <f t="shared" si="25"/>
        <v>44204</v>
      </c>
      <c r="AT29" s="4">
        <f t="shared" si="26"/>
        <v>0</v>
      </c>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5">
        <f t="shared" si="27"/>
        <v>0</v>
      </c>
    </row>
    <row r="30" spans="1:73" ht="27.75" customHeight="1" x14ac:dyDescent="0.15">
      <c r="A30" s="19">
        <v>44205</v>
      </c>
      <c r="B30" s="3">
        <f t="shared" si="28"/>
        <v>2</v>
      </c>
      <c r="C30" s="3">
        <f t="shared" si="29"/>
        <v>6</v>
      </c>
      <c r="D30" s="79">
        <f t="shared" si="30"/>
        <v>1.25</v>
      </c>
      <c r="E30" s="60">
        <f t="shared" si="18"/>
        <v>0</v>
      </c>
      <c r="F30" s="60">
        <f t="shared" si="19"/>
        <v>0</v>
      </c>
      <c r="G30" s="80">
        <f t="shared" si="20"/>
        <v>1</v>
      </c>
      <c r="H30" s="60">
        <f t="shared" si="6"/>
        <v>1</v>
      </c>
      <c r="I30" s="61">
        <f t="shared" si="31"/>
        <v>0</v>
      </c>
      <c r="J30" s="21"/>
      <c r="K30" s="21"/>
      <c r="L30" s="21"/>
      <c r="M30" s="21"/>
      <c r="N30" s="22"/>
      <c r="O30" s="22"/>
      <c r="P30" s="85">
        <f t="shared" si="23"/>
        <v>0</v>
      </c>
      <c r="Q30" s="66">
        <f t="shared" si="7"/>
        <v>0</v>
      </c>
      <c r="R30" s="82">
        <f>(SUMIF($B$21:B30,B30,$Q$21:Q30))</f>
        <v>0</v>
      </c>
      <c r="S30" s="83">
        <f t="shared" si="36"/>
        <v>-2.4166666666666665</v>
      </c>
      <c r="T30" s="22">
        <f t="shared" si="8"/>
        <v>0</v>
      </c>
      <c r="U30" s="84">
        <f t="shared" si="9"/>
        <v>0</v>
      </c>
      <c r="V30" s="1">
        <f t="shared" si="10"/>
        <v>0</v>
      </c>
      <c r="W30" s="1">
        <f t="shared" si="11"/>
        <v>0</v>
      </c>
      <c r="X30" s="1">
        <f t="shared" si="21"/>
        <v>0</v>
      </c>
      <c r="Y30" s="83">
        <f t="shared" si="12"/>
        <v>0</v>
      </c>
      <c r="Z30" s="83">
        <f t="shared" si="13"/>
        <v>0</v>
      </c>
      <c r="AA30" s="1">
        <f t="shared" si="32"/>
        <v>0</v>
      </c>
      <c r="AB30" s="82"/>
      <c r="AC30" s="1"/>
      <c r="AD30" s="1">
        <f t="shared" si="14"/>
        <v>0</v>
      </c>
      <c r="AE30" s="21"/>
      <c r="AF30" s="20"/>
      <c r="AG30" s="20"/>
      <c r="AH30" s="21"/>
      <c r="AI30" s="21"/>
      <c r="AJ30" s="21"/>
      <c r="AK30" s="23"/>
      <c r="AL30" s="1">
        <f t="shared" si="33"/>
        <v>0</v>
      </c>
      <c r="AM30" s="1">
        <f t="shared" si="34"/>
        <v>7</v>
      </c>
      <c r="AN30" s="1">
        <f t="shared" si="35"/>
        <v>0.125</v>
      </c>
      <c r="AO30" s="96"/>
      <c r="AP30" s="96"/>
      <c r="AQ30" s="96"/>
      <c r="AR30" s="96"/>
      <c r="AS30" s="24">
        <f t="shared" si="25"/>
        <v>44205</v>
      </c>
      <c r="AT30" s="4">
        <f t="shared" si="26"/>
        <v>0</v>
      </c>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5">
        <f t="shared" si="27"/>
        <v>0</v>
      </c>
    </row>
    <row r="31" spans="1:73" ht="27.75" customHeight="1" x14ac:dyDescent="0.15">
      <c r="A31" s="19">
        <v>44206</v>
      </c>
      <c r="B31" s="3">
        <f t="shared" si="28"/>
        <v>2</v>
      </c>
      <c r="C31" s="3">
        <f t="shared" si="29"/>
        <v>7</v>
      </c>
      <c r="D31" s="79">
        <f t="shared" si="30"/>
        <v>1.25</v>
      </c>
      <c r="E31" s="60">
        <f t="shared" si="18"/>
        <v>0</v>
      </c>
      <c r="F31" s="60">
        <f t="shared" si="19"/>
        <v>0</v>
      </c>
      <c r="G31" s="80">
        <f t="shared" si="20"/>
        <v>1.5</v>
      </c>
      <c r="H31" s="60">
        <f t="shared" si="6"/>
        <v>1</v>
      </c>
      <c r="I31" s="61">
        <f t="shared" si="31"/>
        <v>0</v>
      </c>
      <c r="J31" s="21"/>
      <c r="K31" s="21"/>
      <c r="L31" s="21"/>
      <c r="M31" s="21"/>
      <c r="N31" s="22"/>
      <c r="O31" s="22"/>
      <c r="P31" s="85">
        <f t="shared" si="23"/>
        <v>0</v>
      </c>
      <c r="Q31" s="66">
        <f t="shared" si="7"/>
        <v>0</v>
      </c>
      <c r="R31" s="82">
        <f>(SUMIF($B$21:B31,B31,$Q$21:Q31))</f>
        <v>0</v>
      </c>
      <c r="S31" s="83">
        <f t="shared" si="36"/>
        <v>-2.4166666666666665</v>
      </c>
      <c r="T31" s="22">
        <f t="shared" si="8"/>
        <v>0</v>
      </c>
      <c r="U31" s="84">
        <f t="shared" si="9"/>
        <v>0</v>
      </c>
      <c r="V31" s="1">
        <f t="shared" si="10"/>
        <v>0</v>
      </c>
      <c r="W31" s="1">
        <f t="shared" si="11"/>
        <v>0</v>
      </c>
      <c r="X31" s="1">
        <f t="shared" si="21"/>
        <v>0</v>
      </c>
      <c r="Y31" s="83">
        <f t="shared" si="12"/>
        <v>0</v>
      </c>
      <c r="Z31" s="83">
        <f t="shared" si="13"/>
        <v>0</v>
      </c>
      <c r="AA31" s="1">
        <f t="shared" si="32"/>
        <v>0</v>
      </c>
      <c r="AB31" s="82"/>
      <c r="AC31" s="1"/>
      <c r="AD31" s="1">
        <f t="shared" si="14"/>
        <v>0</v>
      </c>
      <c r="AE31" s="21"/>
      <c r="AF31" s="20"/>
      <c r="AG31" s="20"/>
      <c r="AH31" s="21"/>
      <c r="AI31" s="21"/>
      <c r="AJ31" s="21"/>
      <c r="AK31" s="98"/>
      <c r="AL31" s="1">
        <f t="shared" si="33"/>
        <v>0</v>
      </c>
      <c r="AM31" s="1">
        <f t="shared" si="34"/>
        <v>7</v>
      </c>
      <c r="AN31" s="1">
        <f t="shared" si="35"/>
        <v>0.125</v>
      </c>
      <c r="AO31" s="96"/>
      <c r="AP31" s="96"/>
      <c r="AQ31" s="96"/>
      <c r="AR31" s="96"/>
      <c r="AS31" s="24">
        <f t="shared" si="25"/>
        <v>44206</v>
      </c>
      <c r="AT31" s="4">
        <f t="shared" si="26"/>
        <v>0</v>
      </c>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5">
        <f t="shared" si="27"/>
        <v>0</v>
      </c>
    </row>
    <row r="32" spans="1:73" ht="27.75" customHeight="1" x14ac:dyDescent="0.15">
      <c r="A32" s="19">
        <v>44207</v>
      </c>
      <c r="B32" s="3">
        <f t="shared" si="28"/>
        <v>2</v>
      </c>
      <c r="C32" s="3">
        <f t="shared" si="29"/>
        <v>1</v>
      </c>
      <c r="D32" s="79">
        <f t="shared" si="30"/>
        <v>1.25</v>
      </c>
      <c r="E32" s="60">
        <f t="shared" si="18"/>
        <v>0</v>
      </c>
      <c r="F32" s="60">
        <f t="shared" si="19"/>
        <v>0</v>
      </c>
      <c r="G32" s="80">
        <f t="shared" si="20"/>
        <v>1</v>
      </c>
      <c r="H32" s="60">
        <f t="shared" si="6"/>
        <v>1</v>
      </c>
      <c r="I32" s="61">
        <f t="shared" si="31"/>
        <v>0</v>
      </c>
      <c r="J32" s="21"/>
      <c r="K32" s="21"/>
      <c r="L32" s="21"/>
      <c r="M32" s="21"/>
      <c r="N32" s="22"/>
      <c r="O32" s="22"/>
      <c r="P32" s="85">
        <f t="shared" si="23"/>
        <v>0</v>
      </c>
      <c r="Q32" s="66">
        <f t="shared" si="7"/>
        <v>0</v>
      </c>
      <c r="R32" s="82">
        <f>(SUMIF($B$21:B32,B32,$Q$21:Q32))</f>
        <v>0</v>
      </c>
      <c r="S32" s="83">
        <f t="shared" si="36"/>
        <v>-2.4166666666666665</v>
      </c>
      <c r="T32" s="22">
        <f t="shared" si="8"/>
        <v>0</v>
      </c>
      <c r="U32" s="84">
        <f t="shared" si="9"/>
        <v>0</v>
      </c>
      <c r="V32" s="1">
        <f t="shared" si="10"/>
        <v>0</v>
      </c>
      <c r="W32" s="1">
        <f t="shared" si="11"/>
        <v>0</v>
      </c>
      <c r="X32" s="1">
        <f t="shared" si="21"/>
        <v>0</v>
      </c>
      <c r="Y32" s="83">
        <f t="shared" si="12"/>
        <v>0</v>
      </c>
      <c r="Z32" s="83">
        <f t="shared" si="13"/>
        <v>0</v>
      </c>
      <c r="AA32" s="1">
        <f t="shared" si="32"/>
        <v>0</v>
      </c>
      <c r="AB32" s="82"/>
      <c r="AC32" s="1"/>
      <c r="AD32" s="1">
        <f t="shared" si="14"/>
        <v>0</v>
      </c>
      <c r="AE32" s="21"/>
      <c r="AF32" s="20"/>
      <c r="AG32" s="20"/>
      <c r="AH32" s="21"/>
      <c r="AI32" s="21"/>
      <c r="AJ32" s="21"/>
      <c r="AK32" s="23"/>
      <c r="AL32" s="1">
        <f t="shared" si="33"/>
        <v>0</v>
      </c>
      <c r="AM32" s="1">
        <f t="shared" si="34"/>
        <v>7</v>
      </c>
      <c r="AN32" s="1">
        <f t="shared" si="35"/>
        <v>0.125</v>
      </c>
      <c r="AO32" s="96"/>
      <c r="AP32" s="96"/>
      <c r="AQ32" s="96"/>
      <c r="AR32" s="96"/>
      <c r="AS32" s="24">
        <f t="shared" si="25"/>
        <v>44207</v>
      </c>
      <c r="AT32" s="4">
        <f t="shared" si="26"/>
        <v>0</v>
      </c>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5">
        <f t="shared" si="27"/>
        <v>0</v>
      </c>
    </row>
    <row r="33" spans="1:73" ht="27.75" customHeight="1" x14ac:dyDescent="0.15">
      <c r="A33" s="19">
        <v>44208</v>
      </c>
      <c r="B33" s="3">
        <f t="shared" si="28"/>
        <v>3</v>
      </c>
      <c r="C33" s="3">
        <f t="shared" si="29"/>
        <v>2</v>
      </c>
      <c r="D33" s="79">
        <f t="shared" si="30"/>
        <v>1.25</v>
      </c>
      <c r="E33" s="60">
        <f t="shared" si="18"/>
        <v>0</v>
      </c>
      <c r="F33" s="60">
        <f t="shared" si="19"/>
        <v>0</v>
      </c>
      <c r="G33" s="80">
        <f t="shared" si="20"/>
        <v>1</v>
      </c>
      <c r="H33" s="60">
        <f t="shared" si="6"/>
        <v>1</v>
      </c>
      <c r="I33" s="61">
        <f t="shared" si="31"/>
        <v>0</v>
      </c>
      <c r="J33" s="21"/>
      <c r="K33" s="21"/>
      <c r="L33" s="21"/>
      <c r="M33" s="21"/>
      <c r="N33" s="22"/>
      <c r="O33" s="22"/>
      <c r="P33" s="85">
        <f t="shared" si="23"/>
        <v>0</v>
      </c>
      <c r="Q33" s="66">
        <f t="shared" si="7"/>
        <v>0</v>
      </c>
      <c r="R33" s="82">
        <f>(SUMIF($B$21:B33,B33,$Q$21:Q33))</f>
        <v>0</v>
      </c>
      <c r="S33" s="83">
        <f t="shared" si="36"/>
        <v>-2.4166666666666665</v>
      </c>
      <c r="T33" s="22">
        <f t="shared" si="8"/>
        <v>0</v>
      </c>
      <c r="U33" s="84">
        <f t="shared" si="9"/>
        <v>0</v>
      </c>
      <c r="V33" s="1">
        <f t="shared" si="10"/>
        <v>0</v>
      </c>
      <c r="W33" s="1">
        <f t="shared" si="11"/>
        <v>0</v>
      </c>
      <c r="X33" s="1">
        <f t="shared" si="21"/>
        <v>0</v>
      </c>
      <c r="Y33" s="83">
        <f t="shared" si="12"/>
        <v>0</v>
      </c>
      <c r="Z33" s="83">
        <f t="shared" si="13"/>
        <v>0</v>
      </c>
      <c r="AA33" s="1">
        <f t="shared" si="32"/>
        <v>0</v>
      </c>
      <c r="AB33" s="82"/>
      <c r="AC33" s="1"/>
      <c r="AD33" s="1">
        <f t="shared" si="14"/>
        <v>0</v>
      </c>
      <c r="AE33" s="21"/>
      <c r="AF33" s="20"/>
      <c r="AG33" s="20"/>
      <c r="AH33" s="21"/>
      <c r="AI33" s="21"/>
      <c r="AJ33" s="21"/>
      <c r="AK33" s="23"/>
      <c r="AL33" s="1">
        <f t="shared" si="33"/>
        <v>0</v>
      </c>
      <c r="AM33" s="1">
        <f t="shared" si="34"/>
        <v>7</v>
      </c>
      <c r="AN33" s="1">
        <f t="shared" si="35"/>
        <v>0.125</v>
      </c>
      <c r="AO33" s="96"/>
      <c r="AP33" s="96"/>
      <c r="AQ33" s="96"/>
      <c r="AR33" s="96"/>
      <c r="AS33" s="24">
        <f t="shared" si="25"/>
        <v>44208</v>
      </c>
      <c r="AT33" s="4">
        <f t="shared" si="26"/>
        <v>0</v>
      </c>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5">
        <f t="shared" si="27"/>
        <v>0</v>
      </c>
    </row>
    <row r="34" spans="1:73" ht="27.75" customHeight="1" x14ac:dyDescent="0.15">
      <c r="A34" s="19">
        <v>44209</v>
      </c>
      <c r="B34" s="3">
        <f t="shared" si="28"/>
        <v>3</v>
      </c>
      <c r="C34" s="3">
        <f t="shared" si="29"/>
        <v>3</v>
      </c>
      <c r="D34" s="79">
        <f t="shared" si="30"/>
        <v>1.25</v>
      </c>
      <c r="E34" s="60">
        <f t="shared" si="18"/>
        <v>0</v>
      </c>
      <c r="F34" s="60">
        <f t="shared" si="19"/>
        <v>0</v>
      </c>
      <c r="G34" s="80">
        <f t="shared" si="20"/>
        <v>1</v>
      </c>
      <c r="H34" s="60">
        <f t="shared" si="6"/>
        <v>1</v>
      </c>
      <c r="I34" s="61">
        <f t="shared" si="31"/>
        <v>0</v>
      </c>
      <c r="J34" s="21"/>
      <c r="K34" s="21"/>
      <c r="L34" s="21"/>
      <c r="M34" s="21"/>
      <c r="N34" s="22"/>
      <c r="O34" s="22"/>
      <c r="P34" s="85">
        <f t="shared" si="23"/>
        <v>0</v>
      </c>
      <c r="Q34" s="66">
        <f t="shared" si="7"/>
        <v>0</v>
      </c>
      <c r="R34" s="82">
        <f>(SUMIF($B$21:B34,B34,$Q$21:Q34))</f>
        <v>0</v>
      </c>
      <c r="S34" s="83">
        <f t="shared" si="36"/>
        <v>-2.4166666666666665</v>
      </c>
      <c r="T34" s="22">
        <f t="shared" si="8"/>
        <v>0</v>
      </c>
      <c r="U34" s="84">
        <f t="shared" si="9"/>
        <v>0</v>
      </c>
      <c r="V34" s="1">
        <f t="shared" si="10"/>
        <v>0</v>
      </c>
      <c r="W34" s="1">
        <f t="shared" si="11"/>
        <v>0</v>
      </c>
      <c r="X34" s="1">
        <f t="shared" si="21"/>
        <v>0</v>
      </c>
      <c r="Y34" s="83">
        <f t="shared" si="12"/>
        <v>0</v>
      </c>
      <c r="Z34" s="83">
        <f t="shared" si="13"/>
        <v>0</v>
      </c>
      <c r="AA34" s="1">
        <f t="shared" si="32"/>
        <v>0</v>
      </c>
      <c r="AB34" s="82"/>
      <c r="AC34" s="1"/>
      <c r="AD34" s="1">
        <f t="shared" si="14"/>
        <v>0</v>
      </c>
      <c r="AE34" s="21"/>
      <c r="AF34" s="20"/>
      <c r="AG34" s="20"/>
      <c r="AH34" s="21"/>
      <c r="AI34" s="21"/>
      <c r="AJ34" s="21"/>
      <c r="AK34" s="23"/>
      <c r="AL34" s="1">
        <f t="shared" si="33"/>
        <v>0</v>
      </c>
      <c r="AM34" s="1">
        <f t="shared" si="34"/>
        <v>7</v>
      </c>
      <c r="AN34" s="1">
        <f t="shared" si="35"/>
        <v>0.125</v>
      </c>
      <c r="AO34" s="96"/>
      <c r="AP34" s="96"/>
      <c r="AQ34" s="96"/>
      <c r="AR34" s="96"/>
      <c r="AS34" s="24">
        <f t="shared" si="25"/>
        <v>44209</v>
      </c>
      <c r="AT34" s="4">
        <f t="shared" si="26"/>
        <v>0</v>
      </c>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5">
        <f t="shared" si="27"/>
        <v>0</v>
      </c>
    </row>
    <row r="35" spans="1:73" ht="27.75" customHeight="1" x14ac:dyDescent="0.15">
      <c r="A35" s="19">
        <v>44210</v>
      </c>
      <c r="B35" s="3">
        <f t="shared" si="28"/>
        <v>3</v>
      </c>
      <c r="C35" s="3">
        <f t="shared" si="29"/>
        <v>4</v>
      </c>
      <c r="D35" s="79">
        <f t="shared" si="30"/>
        <v>1.25</v>
      </c>
      <c r="E35" s="60">
        <f t="shared" si="18"/>
        <v>0</v>
      </c>
      <c r="F35" s="60">
        <f t="shared" si="19"/>
        <v>0</v>
      </c>
      <c r="G35" s="80">
        <f t="shared" si="20"/>
        <v>1</v>
      </c>
      <c r="H35" s="60">
        <f t="shared" si="6"/>
        <v>1</v>
      </c>
      <c r="I35" s="61">
        <f t="shared" si="31"/>
        <v>0</v>
      </c>
      <c r="J35" s="21"/>
      <c r="K35" s="21"/>
      <c r="L35" s="21"/>
      <c r="M35" s="21"/>
      <c r="N35" s="22"/>
      <c r="O35" s="22"/>
      <c r="P35" s="85">
        <f t="shared" si="23"/>
        <v>0</v>
      </c>
      <c r="Q35" s="66">
        <f t="shared" si="7"/>
        <v>0</v>
      </c>
      <c r="R35" s="82">
        <f>(SUMIF($B$21:B35,B35,$Q$21:Q35))</f>
        <v>0</v>
      </c>
      <c r="S35" s="83">
        <f t="shared" si="36"/>
        <v>-2.4166666666666665</v>
      </c>
      <c r="T35" s="22">
        <f t="shared" si="8"/>
        <v>0</v>
      </c>
      <c r="U35" s="84">
        <f t="shared" si="9"/>
        <v>0</v>
      </c>
      <c r="V35" s="1">
        <f t="shared" si="10"/>
        <v>0</v>
      </c>
      <c r="W35" s="1">
        <f t="shared" si="11"/>
        <v>0</v>
      </c>
      <c r="X35" s="1">
        <f t="shared" si="21"/>
        <v>0</v>
      </c>
      <c r="Y35" s="83">
        <f t="shared" si="12"/>
        <v>0</v>
      </c>
      <c r="Z35" s="83">
        <f t="shared" si="13"/>
        <v>0</v>
      </c>
      <c r="AA35" s="1">
        <f t="shared" si="32"/>
        <v>0</v>
      </c>
      <c r="AB35" s="82"/>
      <c r="AC35" s="1"/>
      <c r="AD35" s="1">
        <f t="shared" si="14"/>
        <v>0</v>
      </c>
      <c r="AE35" s="21"/>
      <c r="AF35" s="20"/>
      <c r="AG35" s="20"/>
      <c r="AH35" s="21"/>
      <c r="AI35" s="21"/>
      <c r="AJ35" s="21"/>
      <c r="AK35" s="23"/>
      <c r="AL35" s="1">
        <f t="shared" si="33"/>
        <v>0</v>
      </c>
      <c r="AM35" s="1">
        <f t="shared" si="34"/>
        <v>7</v>
      </c>
      <c r="AN35" s="1">
        <f t="shared" si="35"/>
        <v>0.125</v>
      </c>
      <c r="AO35" s="96"/>
      <c r="AP35" s="96"/>
      <c r="AQ35" s="96"/>
      <c r="AR35" s="96"/>
      <c r="AS35" s="24">
        <f t="shared" si="25"/>
        <v>44210</v>
      </c>
      <c r="AT35" s="4">
        <f t="shared" si="26"/>
        <v>0</v>
      </c>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5">
        <f t="shared" si="27"/>
        <v>0</v>
      </c>
    </row>
    <row r="36" spans="1:73" ht="27.75" customHeight="1" x14ac:dyDescent="0.15">
      <c r="A36" s="19">
        <v>44211</v>
      </c>
      <c r="B36" s="3">
        <f t="shared" si="28"/>
        <v>3</v>
      </c>
      <c r="C36" s="3">
        <f t="shared" si="29"/>
        <v>5</v>
      </c>
      <c r="D36" s="79">
        <f t="shared" si="30"/>
        <v>1.25</v>
      </c>
      <c r="E36" s="60">
        <f t="shared" si="18"/>
        <v>0</v>
      </c>
      <c r="F36" s="60">
        <f t="shared" si="19"/>
        <v>0</v>
      </c>
      <c r="G36" s="80">
        <f t="shared" si="20"/>
        <v>1</v>
      </c>
      <c r="H36" s="60">
        <f t="shared" si="6"/>
        <v>1</v>
      </c>
      <c r="I36" s="61">
        <f t="shared" si="31"/>
        <v>0</v>
      </c>
      <c r="J36" s="21"/>
      <c r="K36" s="21"/>
      <c r="L36" s="21"/>
      <c r="M36" s="21"/>
      <c r="N36" s="22"/>
      <c r="O36" s="22"/>
      <c r="P36" s="85">
        <f t="shared" si="23"/>
        <v>0</v>
      </c>
      <c r="Q36" s="66">
        <f t="shared" si="7"/>
        <v>0</v>
      </c>
      <c r="R36" s="82">
        <f>(SUMIF($B$21:B36,B36,$Q$21:Q36))</f>
        <v>0</v>
      </c>
      <c r="S36" s="83">
        <f t="shared" si="36"/>
        <v>-2.4166666666666665</v>
      </c>
      <c r="T36" s="22">
        <f t="shared" si="8"/>
        <v>0</v>
      </c>
      <c r="U36" s="84">
        <f t="shared" si="9"/>
        <v>0</v>
      </c>
      <c r="V36" s="1">
        <f t="shared" si="10"/>
        <v>0</v>
      </c>
      <c r="W36" s="1">
        <f t="shared" si="11"/>
        <v>0</v>
      </c>
      <c r="X36" s="1">
        <f t="shared" si="21"/>
        <v>0</v>
      </c>
      <c r="Y36" s="83">
        <f t="shared" si="12"/>
        <v>0</v>
      </c>
      <c r="Z36" s="83">
        <f t="shared" si="13"/>
        <v>0</v>
      </c>
      <c r="AA36" s="1">
        <f t="shared" si="32"/>
        <v>0</v>
      </c>
      <c r="AB36" s="82"/>
      <c r="AC36" s="1"/>
      <c r="AD36" s="1">
        <f t="shared" si="14"/>
        <v>0</v>
      </c>
      <c r="AE36" s="21"/>
      <c r="AF36" s="20"/>
      <c r="AG36" s="20"/>
      <c r="AH36" s="21"/>
      <c r="AI36" s="21"/>
      <c r="AJ36" s="21"/>
      <c r="AK36" s="23"/>
      <c r="AL36" s="1">
        <f t="shared" si="33"/>
        <v>0</v>
      </c>
      <c r="AM36" s="1">
        <f t="shared" si="34"/>
        <v>7</v>
      </c>
      <c r="AN36" s="1">
        <f t="shared" si="35"/>
        <v>0.125</v>
      </c>
      <c r="AO36" s="96"/>
      <c r="AP36" s="96"/>
      <c r="AQ36" s="96"/>
      <c r="AR36" s="96"/>
      <c r="AS36" s="24">
        <f t="shared" si="25"/>
        <v>44211</v>
      </c>
      <c r="AT36" s="4">
        <f t="shared" si="26"/>
        <v>0</v>
      </c>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5">
        <f t="shared" si="27"/>
        <v>0</v>
      </c>
    </row>
    <row r="37" spans="1:73" ht="27.75" customHeight="1" x14ac:dyDescent="0.15">
      <c r="A37" s="19">
        <v>44212</v>
      </c>
      <c r="B37" s="3">
        <f t="shared" si="28"/>
        <v>3</v>
      </c>
      <c r="C37" s="3">
        <f t="shared" si="29"/>
        <v>6</v>
      </c>
      <c r="D37" s="79">
        <f t="shared" si="30"/>
        <v>1.25</v>
      </c>
      <c r="E37" s="60">
        <f t="shared" si="18"/>
        <v>0</v>
      </c>
      <c r="F37" s="60">
        <f t="shared" si="19"/>
        <v>0</v>
      </c>
      <c r="G37" s="80">
        <f t="shared" si="20"/>
        <v>1</v>
      </c>
      <c r="H37" s="60">
        <f t="shared" si="6"/>
        <v>1</v>
      </c>
      <c r="I37" s="61">
        <f t="shared" si="31"/>
        <v>0</v>
      </c>
      <c r="J37" s="21"/>
      <c r="K37" s="21"/>
      <c r="L37" s="21"/>
      <c r="M37" s="21"/>
      <c r="N37" s="22"/>
      <c r="O37" s="22"/>
      <c r="P37" s="85">
        <f t="shared" si="23"/>
        <v>0</v>
      </c>
      <c r="Q37" s="66">
        <f t="shared" si="7"/>
        <v>0</v>
      </c>
      <c r="R37" s="82">
        <f>(SUMIF($B$21:B37,B37,$Q$21:Q37))</f>
        <v>0</v>
      </c>
      <c r="S37" s="83">
        <f t="shared" si="36"/>
        <v>-2.4166666666666665</v>
      </c>
      <c r="T37" s="22">
        <f t="shared" si="8"/>
        <v>0</v>
      </c>
      <c r="U37" s="84">
        <f t="shared" si="9"/>
        <v>0</v>
      </c>
      <c r="V37" s="1">
        <f t="shared" si="10"/>
        <v>0</v>
      </c>
      <c r="W37" s="1">
        <f t="shared" si="11"/>
        <v>0</v>
      </c>
      <c r="X37" s="1">
        <f t="shared" si="21"/>
        <v>0</v>
      </c>
      <c r="Y37" s="83">
        <f t="shared" si="12"/>
        <v>0</v>
      </c>
      <c r="Z37" s="83">
        <f t="shared" si="13"/>
        <v>0</v>
      </c>
      <c r="AA37" s="1">
        <f t="shared" si="32"/>
        <v>0</v>
      </c>
      <c r="AB37" s="82"/>
      <c r="AC37" s="1"/>
      <c r="AD37" s="1">
        <f t="shared" si="14"/>
        <v>0</v>
      </c>
      <c r="AE37" s="21"/>
      <c r="AF37" s="20"/>
      <c r="AG37" s="20"/>
      <c r="AH37" s="21"/>
      <c r="AI37" s="21"/>
      <c r="AJ37" s="21"/>
      <c r="AK37" s="23"/>
      <c r="AL37" s="1">
        <f t="shared" si="33"/>
        <v>0</v>
      </c>
      <c r="AM37" s="1">
        <f t="shared" si="34"/>
        <v>7</v>
      </c>
      <c r="AN37" s="1">
        <f t="shared" si="35"/>
        <v>0.125</v>
      </c>
      <c r="AO37" s="96"/>
      <c r="AP37" s="96"/>
      <c r="AQ37" s="96"/>
      <c r="AR37" s="96"/>
      <c r="AS37" s="24">
        <f t="shared" si="25"/>
        <v>44212</v>
      </c>
      <c r="AT37" s="4">
        <f t="shared" si="26"/>
        <v>0</v>
      </c>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5">
        <f t="shared" si="27"/>
        <v>0</v>
      </c>
    </row>
    <row r="38" spans="1:73" ht="27.75" customHeight="1" x14ac:dyDescent="0.15">
      <c r="A38" s="19">
        <v>44213</v>
      </c>
      <c r="B38" s="3">
        <f t="shared" si="28"/>
        <v>3</v>
      </c>
      <c r="C38" s="3">
        <f t="shared" si="29"/>
        <v>7</v>
      </c>
      <c r="D38" s="79">
        <f t="shared" si="30"/>
        <v>1.25</v>
      </c>
      <c r="E38" s="60">
        <f t="shared" si="18"/>
        <v>0</v>
      </c>
      <c r="F38" s="60">
        <f t="shared" si="19"/>
        <v>0</v>
      </c>
      <c r="G38" s="80">
        <f t="shared" si="20"/>
        <v>1.5</v>
      </c>
      <c r="H38" s="60">
        <f t="shared" si="6"/>
        <v>1</v>
      </c>
      <c r="I38" s="61">
        <f t="shared" si="31"/>
        <v>0</v>
      </c>
      <c r="J38" s="21"/>
      <c r="K38" s="21"/>
      <c r="L38" s="21"/>
      <c r="M38" s="21"/>
      <c r="N38" s="22"/>
      <c r="O38" s="22"/>
      <c r="P38" s="85">
        <f t="shared" si="23"/>
        <v>0</v>
      </c>
      <c r="Q38" s="66">
        <f t="shared" si="7"/>
        <v>0</v>
      </c>
      <c r="R38" s="82">
        <f>(SUMIF($B$21:B38,B38,$Q$21:Q38))</f>
        <v>0</v>
      </c>
      <c r="S38" s="83">
        <f t="shared" si="36"/>
        <v>-2.4166666666666665</v>
      </c>
      <c r="T38" s="22">
        <f t="shared" si="8"/>
        <v>0</v>
      </c>
      <c r="U38" s="84">
        <f t="shared" si="9"/>
        <v>0</v>
      </c>
      <c r="V38" s="1">
        <f t="shared" si="10"/>
        <v>0</v>
      </c>
      <c r="W38" s="1">
        <f t="shared" si="11"/>
        <v>0</v>
      </c>
      <c r="X38" s="1">
        <f t="shared" si="21"/>
        <v>0</v>
      </c>
      <c r="Y38" s="83">
        <f t="shared" si="12"/>
        <v>0</v>
      </c>
      <c r="Z38" s="83">
        <f t="shared" si="13"/>
        <v>0</v>
      </c>
      <c r="AA38" s="1">
        <f t="shared" si="32"/>
        <v>0</v>
      </c>
      <c r="AB38" s="82"/>
      <c r="AC38" s="1"/>
      <c r="AD38" s="1">
        <f t="shared" si="14"/>
        <v>0</v>
      </c>
      <c r="AE38" s="21"/>
      <c r="AF38" s="20"/>
      <c r="AG38" s="20"/>
      <c r="AH38" s="21"/>
      <c r="AI38" s="21"/>
      <c r="AJ38" s="21"/>
      <c r="AK38" s="23"/>
      <c r="AL38" s="1">
        <f t="shared" si="33"/>
        <v>0</v>
      </c>
      <c r="AM38" s="1">
        <f t="shared" si="34"/>
        <v>7</v>
      </c>
      <c r="AN38" s="1">
        <f t="shared" si="35"/>
        <v>0.125</v>
      </c>
      <c r="AO38" s="96"/>
      <c r="AP38" s="96"/>
      <c r="AQ38" s="96"/>
      <c r="AR38" s="96"/>
      <c r="AS38" s="24">
        <f t="shared" si="25"/>
        <v>44213</v>
      </c>
      <c r="AT38" s="4">
        <f t="shared" si="26"/>
        <v>0</v>
      </c>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5">
        <f t="shared" si="27"/>
        <v>0</v>
      </c>
    </row>
    <row r="39" spans="1:73" ht="27.75" customHeight="1" x14ac:dyDescent="0.15">
      <c r="A39" s="19">
        <v>44214</v>
      </c>
      <c r="B39" s="3">
        <f t="shared" si="28"/>
        <v>3</v>
      </c>
      <c r="C39" s="3">
        <f t="shared" si="29"/>
        <v>1</v>
      </c>
      <c r="D39" s="79">
        <f t="shared" si="30"/>
        <v>1.25</v>
      </c>
      <c r="E39" s="60">
        <f t="shared" si="18"/>
        <v>0</v>
      </c>
      <c r="F39" s="60">
        <f t="shared" si="19"/>
        <v>0</v>
      </c>
      <c r="G39" s="80">
        <f t="shared" si="20"/>
        <v>1</v>
      </c>
      <c r="H39" s="60">
        <f t="shared" si="6"/>
        <v>1</v>
      </c>
      <c r="I39" s="61">
        <f t="shared" si="31"/>
        <v>0</v>
      </c>
      <c r="J39" s="21"/>
      <c r="K39" s="21"/>
      <c r="L39" s="21"/>
      <c r="M39" s="21"/>
      <c r="N39" s="22"/>
      <c r="O39" s="22"/>
      <c r="P39" s="85">
        <f t="shared" si="23"/>
        <v>0</v>
      </c>
      <c r="Q39" s="66">
        <f t="shared" si="7"/>
        <v>0</v>
      </c>
      <c r="R39" s="82">
        <f>(SUMIF($B$21:B39,B39,$Q$21:Q39))</f>
        <v>0</v>
      </c>
      <c r="S39" s="83">
        <f t="shared" si="36"/>
        <v>-2.4166666666666665</v>
      </c>
      <c r="T39" s="22">
        <f t="shared" si="8"/>
        <v>0</v>
      </c>
      <c r="U39" s="84">
        <f t="shared" si="9"/>
        <v>0</v>
      </c>
      <c r="V39" s="1">
        <f t="shared" si="10"/>
        <v>0</v>
      </c>
      <c r="W39" s="1">
        <f t="shared" si="11"/>
        <v>0</v>
      </c>
      <c r="X39" s="1">
        <f t="shared" si="21"/>
        <v>0</v>
      </c>
      <c r="Y39" s="83">
        <f t="shared" si="12"/>
        <v>0</v>
      </c>
      <c r="Z39" s="83">
        <f t="shared" si="13"/>
        <v>0</v>
      </c>
      <c r="AA39" s="1">
        <f t="shared" si="32"/>
        <v>0</v>
      </c>
      <c r="AB39" s="82"/>
      <c r="AC39" s="1"/>
      <c r="AD39" s="1">
        <f t="shared" si="14"/>
        <v>0</v>
      </c>
      <c r="AE39" s="21"/>
      <c r="AF39" s="20"/>
      <c r="AG39" s="20"/>
      <c r="AH39" s="21"/>
      <c r="AI39" s="21"/>
      <c r="AJ39" s="21"/>
      <c r="AK39" s="23"/>
      <c r="AL39" s="1">
        <f t="shared" si="33"/>
        <v>0</v>
      </c>
      <c r="AM39" s="1">
        <f t="shared" si="34"/>
        <v>7</v>
      </c>
      <c r="AN39" s="1">
        <f t="shared" si="35"/>
        <v>0.125</v>
      </c>
      <c r="AO39" s="96"/>
      <c r="AP39" s="96"/>
      <c r="AQ39" s="96"/>
      <c r="AR39" s="96"/>
      <c r="AS39" s="24">
        <f t="shared" si="25"/>
        <v>44214</v>
      </c>
      <c r="AT39" s="4">
        <f t="shared" si="26"/>
        <v>0</v>
      </c>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5">
        <f t="shared" si="27"/>
        <v>0</v>
      </c>
    </row>
    <row r="40" spans="1:73" ht="27.75" customHeight="1" x14ac:dyDescent="0.15">
      <c r="A40" s="19">
        <v>44215</v>
      </c>
      <c r="B40" s="3">
        <f t="shared" si="28"/>
        <v>4</v>
      </c>
      <c r="C40" s="3">
        <f t="shared" si="29"/>
        <v>2</v>
      </c>
      <c r="D40" s="79">
        <f t="shared" si="30"/>
        <v>1.25</v>
      </c>
      <c r="E40" s="60">
        <f t="shared" si="18"/>
        <v>0</v>
      </c>
      <c r="F40" s="60">
        <f t="shared" si="19"/>
        <v>0</v>
      </c>
      <c r="G40" s="80">
        <f t="shared" si="20"/>
        <v>1</v>
      </c>
      <c r="H40" s="60">
        <f t="shared" si="6"/>
        <v>1</v>
      </c>
      <c r="I40" s="61">
        <f t="shared" si="31"/>
        <v>0</v>
      </c>
      <c r="J40" s="21"/>
      <c r="K40" s="21"/>
      <c r="L40" s="21"/>
      <c r="M40" s="21"/>
      <c r="N40" s="22"/>
      <c r="O40" s="22"/>
      <c r="P40" s="85">
        <f t="shared" si="23"/>
        <v>0</v>
      </c>
      <c r="Q40" s="66">
        <f t="shared" si="7"/>
        <v>0</v>
      </c>
      <c r="R40" s="82">
        <f>(SUMIF($B$21:B40,B40,$Q$21:Q40))</f>
        <v>0</v>
      </c>
      <c r="S40" s="83">
        <f t="shared" si="36"/>
        <v>-2.4166666666666665</v>
      </c>
      <c r="T40" s="22">
        <f t="shared" si="8"/>
        <v>0</v>
      </c>
      <c r="U40" s="84">
        <f t="shared" si="9"/>
        <v>0</v>
      </c>
      <c r="V40" s="1">
        <f t="shared" si="10"/>
        <v>0</v>
      </c>
      <c r="W40" s="1">
        <f t="shared" si="11"/>
        <v>0</v>
      </c>
      <c r="X40" s="1">
        <f t="shared" si="21"/>
        <v>0</v>
      </c>
      <c r="Y40" s="83">
        <f t="shared" si="12"/>
        <v>0</v>
      </c>
      <c r="Z40" s="83">
        <f t="shared" si="13"/>
        <v>0</v>
      </c>
      <c r="AA40" s="1">
        <f t="shared" si="32"/>
        <v>0</v>
      </c>
      <c r="AB40" s="82"/>
      <c r="AC40" s="1"/>
      <c r="AD40" s="1">
        <f t="shared" si="14"/>
        <v>0</v>
      </c>
      <c r="AE40" s="21"/>
      <c r="AF40" s="20"/>
      <c r="AG40" s="20"/>
      <c r="AH40" s="21"/>
      <c r="AI40" s="21"/>
      <c r="AJ40" s="21"/>
      <c r="AK40" s="23"/>
      <c r="AL40" s="1">
        <f t="shared" si="33"/>
        <v>0</v>
      </c>
      <c r="AM40" s="1">
        <f t="shared" si="34"/>
        <v>7</v>
      </c>
      <c r="AN40" s="1">
        <f t="shared" si="35"/>
        <v>0.125</v>
      </c>
      <c r="AO40" s="96"/>
      <c r="AP40" s="96"/>
      <c r="AQ40" s="96"/>
      <c r="AR40" s="96"/>
      <c r="AS40" s="24">
        <f t="shared" si="25"/>
        <v>44215</v>
      </c>
      <c r="AT40" s="4">
        <f t="shared" si="26"/>
        <v>0</v>
      </c>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5">
        <f t="shared" si="27"/>
        <v>0</v>
      </c>
    </row>
    <row r="41" spans="1:73" ht="27.75" customHeight="1" x14ac:dyDescent="0.15">
      <c r="A41" s="19">
        <v>44216</v>
      </c>
      <c r="B41" s="3">
        <f t="shared" si="28"/>
        <v>4</v>
      </c>
      <c r="C41" s="3">
        <f t="shared" si="29"/>
        <v>3</v>
      </c>
      <c r="D41" s="79">
        <f t="shared" si="30"/>
        <v>1.25</v>
      </c>
      <c r="E41" s="60">
        <f t="shared" si="18"/>
        <v>0</v>
      </c>
      <c r="F41" s="60">
        <f t="shared" si="19"/>
        <v>0</v>
      </c>
      <c r="G41" s="80">
        <f t="shared" si="20"/>
        <v>1</v>
      </c>
      <c r="H41" s="60">
        <f t="shared" si="6"/>
        <v>1</v>
      </c>
      <c r="I41" s="61">
        <f t="shared" si="31"/>
        <v>0</v>
      </c>
      <c r="J41" s="21"/>
      <c r="K41" s="21"/>
      <c r="L41" s="21"/>
      <c r="M41" s="21"/>
      <c r="N41" s="22"/>
      <c r="O41" s="22"/>
      <c r="P41" s="85">
        <f t="shared" si="23"/>
        <v>0</v>
      </c>
      <c r="Q41" s="66">
        <f t="shared" si="7"/>
        <v>0</v>
      </c>
      <c r="R41" s="82">
        <f>(SUMIF($B$21:B41,B41,$Q$21:Q41))</f>
        <v>0</v>
      </c>
      <c r="S41" s="83">
        <f t="shared" si="36"/>
        <v>-2.4166666666666665</v>
      </c>
      <c r="T41" s="22">
        <f t="shared" si="8"/>
        <v>0</v>
      </c>
      <c r="U41" s="84">
        <f t="shared" si="9"/>
        <v>0</v>
      </c>
      <c r="V41" s="1">
        <f t="shared" si="10"/>
        <v>0</v>
      </c>
      <c r="W41" s="1">
        <f t="shared" si="11"/>
        <v>0</v>
      </c>
      <c r="X41" s="1">
        <f t="shared" si="21"/>
        <v>0</v>
      </c>
      <c r="Y41" s="83">
        <f t="shared" si="12"/>
        <v>0</v>
      </c>
      <c r="Z41" s="83">
        <f t="shared" si="13"/>
        <v>0</v>
      </c>
      <c r="AA41" s="1">
        <f t="shared" si="32"/>
        <v>0</v>
      </c>
      <c r="AB41" s="82"/>
      <c r="AC41" s="1"/>
      <c r="AD41" s="1">
        <f t="shared" si="14"/>
        <v>0</v>
      </c>
      <c r="AE41" s="21"/>
      <c r="AF41" s="20"/>
      <c r="AG41" s="20"/>
      <c r="AH41" s="21"/>
      <c r="AI41" s="21"/>
      <c r="AJ41" s="21"/>
      <c r="AK41" s="23"/>
      <c r="AL41" s="1">
        <f t="shared" si="33"/>
        <v>0</v>
      </c>
      <c r="AM41" s="1">
        <f t="shared" si="34"/>
        <v>7</v>
      </c>
      <c r="AN41" s="1">
        <f t="shared" si="35"/>
        <v>0.125</v>
      </c>
      <c r="AO41" s="96"/>
      <c r="AP41" s="96"/>
      <c r="AQ41" s="96"/>
      <c r="AR41" s="96"/>
      <c r="AS41" s="24">
        <f t="shared" si="25"/>
        <v>44216</v>
      </c>
      <c r="AT41" s="4">
        <f t="shared" si="26"/>
        <v>0</v>
      </c>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5">
        <f t="shared" si="27"/>
        <v>0</v>
      </c>
    </row>
    <row r="42" spans="1:73" ht="27.75" customHeight="1" x14ac:dyDescent="0.15">
      <c r="A42" s="19">
        <v>44217</v>
      </c>
      <c r="B42" s="3">
        <f t="shared" si="28"/>
        <v>4</v>
      </c>
      <c r="C42" s="3">
        <f t="shared" si="29"/>
        <v>4</v>
      </c>
      <c r="D42" s="79">
        <f t="shared" si="30"/>
        <v>1.25</v>
      </c>
      <c r="E42" s="60">
        <f t="shared" si="18"/>
        <v>0</v>
      </c>
      <c r="F42" s="60">
        <f t="shared" si="19"/>
        <v>0</v>
      </c>
      <c r="G42" s="80">
        <f t="shared" si="20"/>
        <v>1</v>
      </c>
      <c r="H42" s="60">
        <f t="shared" si="6"/>
        <v>1</v>
      </c>
      <c r="I42" s="61">
        <f t="shared" si="31"/>
        <v>0</v>
      </c>
      <c r="J42" s="21"/>
      <c r="K42" s="21"/>
      <c r="L42" s="21"/>
      <c r="M42" s="21"/>
      <c r="N42" s="22"/>
      <c r="O42" s="22"/>
      <c r="P42" s="85">
        <f t="shared" si="23"/>
        <v>0</v>
      </c>
      <c r="Q42" s="66">
        <f t="shared" si="7"/>
        <v>0</v>
      </c>
      <c r="R42" s="82">
        <f>(SUMIF($B$21:B42,B42,$Q$21:Q42))</f>
        <v>0</v>
      </c>
      <c r="S42" s="83">
        <f t="shared" si="36"/>
        <v>-2.4166666666666665</v>
      </c>
      <c r="T42" s="22">
        <f t="shared" si="8"/>
        <v>0</v>
      </c>
      <c r="U42" s="84">
        <f t="shared" si="9"/>
        <v>0</v>
      </c>
      <c r="V42" s="1">
        <f t="shared" si="10"/>
        <v>0</v>
      </c>
      <c r="W42" s="1">
        <f t="shared" si="11"/>
        <v>0</v>
      </c>
      <c r="X42" s="1">
        <f t="shared" si="21"/>
        <v>0</v>
      </c>
      <c r="Y42" s="83">
        <f t="shared" si="12"/>
        <v>0</v>
      </c>
      <c r="Z42" s="83">
        <f t="shared" si="13"/>
        <v>0</v>
      </c>
      <c r="AA42" s="1">
        <f t="shared" si="32"/>
        <v>0</v>
      </c>
      <c r="AB42" s="82"/>
      <c r="AC42" s="1"/>
      <c r="AD42" s="1">
        <f t="shared" si="14"/>
        <v>0</v>
      </c>
      <c r="AE42" s="21"/>
      <c r="AF42" s="20"/>
      <c r="AG42" s="20"/>
      <c r="AH42" s="21"/>
      <c r="AI42" s="21"/>
      <c r="AJ42" s="21"/>
      <c r="AK42" s="23"/>
      <c r="AL42" s="1">
        <f t="shared" si="33"/>
        <v>0</v>
      </c>
      <c r="AM42" s="1">
        <f t="shared" si="34"/>
        <v>7</v>
      </c>
      <c r="AN42" s="1">
        <f t="shared" si="35"/>
        <v>0.125</v>
      </c>
      <c r="AO42" s="96"/>
      <c r="AP42" s="96"/>
      <c r="AQ42" s="96"/>
      <c r="AR42" s="96"/>
      <c r="AS42" s="24">
        <f t="shared" si="25"/>
        <v>44217</v>
      </c>
      <c r="AT42" s="4">
        <f t="shared" si="26"/>
        <v>0</v>
      </c>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5">
        <f t="shared" si="27"/>
        <v>0</v>
      </c>
    </row>
    <row r="43" spans="1:73" ht="27.75" customHeight="1" x14ac:dyDescent="0.15">
      <c r="A43" s="19">
        <v>44218</v>
      </c>
      <c r="B43" s="3">
        <f t="shared" si="28"/>
        <v>4</v>
      </c>
      <c r="C43" s="3">
        <f t="shared" si="29"/>
        <v>5</v>
      </c>
      <c r="D43" s="79">
        <f t="shared" si="30"/>
        <v>1.25</v>
      </c>
      <c r="E43" s="60">
        <f t="shared" si="18"/>
        <v>0</v>
      </c>
      <c r="F43" s="60">
        <f t="shared" si="19"/>
        <v>0</v>
      </c>
      <c r="G43" s="80">
        <f t="shared" si="20"/>
        <v>1</v>
      </c>
      <c r="H43" s="60">
        <f t="shared" si="6"/>
        <v>1</v>
      </c>
      <c r="I43" s="61">
        <f t="shared" si="31"/>
        <v>0</v>
      </c>
      <c r="J43" s="21"/>
      <c r="K43" s="21"/>
      <c r="L43" s="21"/>
      <c r="M43" s="21"/>
      <c r="N43" s="22"/>
      <c r="O43" s="22"/>
      <c r="P43" s="85">
        <f t="shared" si="23"/>
        <v>0</v>
      </c>
      <c r="Q43" s="66">
        <f t="shared" si="7"/>
        <v>0</v>
      </c>
      <c r="R43" s="82">
        <f>(SUMIF($B$21:B43,B43,$Q$21:Q43))</f>
        <v>0</v>
      </c>
      <c r="S43" s="83">
        <f t="shared" si="36"/>
        <v>-2.4166666666666665</v>
      </c>
      <c r="T43" s="22">
        <f t="shared" si="8"/>
        <v>0</v>
      </c>
      <c r="U43" s="84">
        <f t="shared" si="9"/>
        <v>0</v>
      </c>
      <c r="V43" s="1">
        <f t="shared" si="10"/>
        <v>0</v>
      </c>
      <c r="W43" s="1">
        <f t="shared" si="11"/>
        <v>0</v>
      </c>
      <c r="X43" s="1">
        <f t="shared" si="21"/>
        <v>0</v>
      </c>
      <c r="Y43" s="83">
        <f t="shared" si="12"/>
        <v>0</v>
      </c>
      <c r="Z43" s="83">
        <f t="shared" si="13"/>
        <v>0</v>
      </c>
      <c r="AA43" s="1">
        <f t="shared" si="32"/>
        <v>0</v>
      </c>
      <c r="AB43" s="82"/>
      <c r="AC43" s="1"/>
      <c r="AD43" s="1">
        <f t="shared" si="14"/>
        <v>0</v>
      </c>
      <c r="AE43" s="21"/>
      <c r="AF43" s="20"/>
      <c r="AG43" s="20"/>
      <c r="AH43" s="21"/>
      <c r="AI43" s="21"/>
      <c r="AJ43" s="21"/>
      <c r="AK43" s="23"/>
      <c r="AL43" s="1">
        <f t="shared" si="33"/>
        <v>0</v>
      </c>
      <c r="AM43" s="1">
        <f t="shared" si="34"/>
        <v>7</v>
      </c>
      <c r="AN43" s="1">
        <f t="shared" si="35"/>
        <v>0.125</v>
      </c>
      <c r="AO43" s="96"/>
      <c r="AP43" s="96"/>
      <c r="AQ43" s="96"/>
      <c r="AR43" s="96"/>
      <c r="AS43" s="24">
        <f t="shared" si="25"/>
        <v>44218</v>
      </c>
      <c r="AT43" s="4">
        <f t="shared" si="26"/>
        <v>0</v>
      </c>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5">
        <f t="shared" si="27"/>
        <v>0</v>
      </c>
    </row>
    <row r="44" spans="1:73" ht="27.75" customHeight="1" x14ac:dyDescent="0.15">
      <c r="A44" s="19">
        <v>44219</v>
      </c>
      <c r="B44" s="3">
        <f t="shared" si="28"/>
        <v>4</v>
      </c>
      <c r="C44" s="3">
        <f t="shared" si="29"/>
        <v>6</v>
      </c>
      <c r="D44" s="79">
        <f t="shared" si="30"/>
        <v>1.25</v>
      </c>
      <c r="E44" s="60">
        <f t="shared" si="18"/>
        <v>0</v>
      </c>
      <c r="F44" s="60">
        <f t="shared" si="19"/>
        <v>0</v>
      </c>
      <c r="G44" s="80">
        <f t="shared" si="20"/>
        <v>1</v>
      </c>
      <c r="H44" s="60">
        <f t="shared" si="6"/>
        <v>1</v>
      </c>
      <c r="I44" s="61">
        <f t="shared" si="31"/>
        <v>0</v>
      </c>
      <c r="J44" s="21"/>
      <c r="K44" s="21"/>
      <c r="L44" s="21"/>
      <c r="M44" s="21"/>
      <c r="N44" s="22"/>
      <c r="O44" s="22"/>
      <c r="P44" s="85">
        <f t="shared" si="23"/>
        <v>0</v>
      </c>
      <c r="Q44" s="66">
        <f t="shared" si="7"/>
        <v>0</v>
      </c>
      <c r="R44" s="82">
        <f>(SUMIF($B$21:B44,B44,$Q$21:Q44))</f>
        <v>0</v>
      </c>
      <c r="S44" s="83">
        <f t="shared" si="36"/>
        <v>-2.4166666666666665</v>
      </c>
      <c r="T44" s="22">
        <f t="shared" si="8"/>
        <v>0</v>
      </c>
      <c r="U44" s="84">
        <f t="shared" si="9"/>
        <v>0</v>
      </c>
      <c r="V44" s="1">
        <f t="shared" si="10"/>
        <v>0</v>
      </c>
      <c r="W44" s="1">
        <f t="shared" si="11"/>
        <v>0</v>
      </c>
      <c r="X44" s="1">
        <f t="shared" si="21"/>
        <v>0</v>
      </c>
      <c r="Y44" s="83">
        <f t="shared" si="12"/>
        <v>0</v>
      </c>
      <c r="Z44" s="83">
        <f t="shared" si="13"/>
        <v>0</v>
      </c>
      <c r="AA44" s="1">
        <f t="shared" si="32"/>
        <v>0</v>
      </c>
      <c r="AB44" s="82"/>
      <c r="AC44" s="1"/>
      <c r="AD44" s="1">
        <f t="shared" si="14"/>
        <v>0</v>
      </c>
      <c r="AE44" s="21"/>
      <c r="AF44" s="20"/>
      <c r="AG44" s="20"/>
      <c r="AH44" s="21"/>
      <c r="AI44" s="21"/>
      <c r="AJ44" s="21"/>
      <c r="AK44" s="23"/>
      <c r="AL44" s="1">
        <f t="shared" si="33"/>
        <v>0</v>
      </c>
      <c r="AM44" s="1">
        <f t="shared" si="34"/>
        <v>7</v>
      </c>
      <c r="AN44" s="1">
        <f t="shared" si="35"/>
        <v>0.125</v>
      </c>
      <c r="AO44" s="96"/>
      <c r="AP44" s="96"/>
      <c r="AQ44" s="96"/>
      <c r="AR44" s="96"/>
      <c r="AS44" s="24">
        <f t="shared" si="25"/>
        <v>44219</v>
      </c>
      <c r="AT44" s="4">
        <f t="shared" si="26"/>
        <v>0</v>
      </c>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5">
        <f t="shared" si="27"/>
        <v>0</v>
      </c>
    </row>
    <row r="45" spans="1:73" ht="27.75" customHeight="1" x14ac:dyDescent="0.15">
      <c r="A45" s="19">
        <v>44220</v>
      </c>
      <c r="B45" s="3">
        <f t="shared" si="28"/>
        <v>4</v>
      </c>
      <c r="C45" s="3">
        <f t="shared" si="29"/>
        <v>7</v>
      </c>
      <c r="D45" s="79">
        <f t="shared" si="30"/>
        <v>1.25</v>
      </c>
      <c r="E45" s="60">
        <f t="shared" si="18"/>
        <v>0</v>
      </c>
      <c r="F45" s="60">
        <f t="shared" si="19"/>
        <v>0</v>
      </c>
      <c r="G45" s="80">
        <f t="shared" si="20"/>
        <v>1.5</v>
      </c>
      <c r="H45" s="60">
        <f t="shared" si="6"/>
        <v>1</v>
      </c>
      <c r="I45" s="61">
        <f t="shared" si="31"/>
        <v>0</v>
      </c>
      <c r="J45" s="21"/>
      <c r="K45" s="21"/>
      <c r="L45" s="21"/>
      <c r="M45" s="21"/>
      <c r="N45" s="22"/>
      <c r="O45" s="22"/>
      <c r="P45" s="85">
        <f t="shared" si="23"/>
        <v>0</v>
      </c>
      <c r="Q45" s="66">
        <f t="shared" si="7"/>
        <v>0</v>
      </c>
      <c r="R45" s="82">
        <f>(SUMIF($B$21:B45,B45,$Q$21:Q45))</f>
        <v>0</v>
      </c>
      <c r="S45" s="83">
        <f t="shared" si="36"/>
        <v>-2.4166666666666665</v>
      </c>
      <c r="T45" s="22">
        <f t="shared" si="8"/>
        <v>0</v>
      </c>
      <c r="U45" s="84">
        <f t="shared" si="9"/>
        <v>0</v>
      </c>
      <c r="V45" s="1">
        <f t="shared" si="10"/>
        <v>0</v>
      </c>
      <c r="W45" s="1">
        <f t="shared" si="11"/>
        <v>0</v>
      </c>
      <c r="X45" s="1">
        <f t="shared" si="21"/>
        <v>0</v>
      </c>
      <c r="Y45" s="83">
        <f t="shared" si="12"/>
        <v>0</v>
      </c>
      <c r="Z45" s="83">
        <f t="shared" si="13"/>
        <v>0</v>
      </c>
      <c r="AA45" s="1">
        <f t="shared" si="32"/>
        <v>0</v>
      </c>
      <c r="AB45" s="82"/>
      <c r="AC45" s="1"/>
      <c r="AD45" s="1">
        <f t="shared" si="14"/>
        <v>0</v>
      </c>
      <c r="AE45" s="21"/>
      <c r="AF45" s="20"/>
      <c r="AG45" s="20"/>
      <c r="AH45" s="21"/>
      <c r="AI45" s="21"/>
      <c r="AJ45" s="21"/>
      <c r="AK45" s="23"/>
      <c r="AL45" s="1">
        <f t="shared" si="33"/>
        <v>0</v>
      </c>
      <c r="AM45" s="1">
        <f t="shared" si="34"/>
        <v>7</v>
      </c>
      <c r="AN45" s="1">
        <f t="shared" si="35"/>
        <v>0.125</v>
      </c>
      <c r="AO45" s="96"/>
      <c r="AP45" s="96"/>
      <c r="AQ45" s="96"/>
      <c r="AR45" s="96"/>
      <c r="AS45" s="24">
        <f t="shared" si="25"/>
        <v>44220</v>
      </c>
      <c r="AT45" s="4">
        <f t="shared" si="26"/>
        <v>0</v>
      </c>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5">
        <f t="shared" si="27"/>
        <v>0</v>
      </c>
    </row>
    <row r="46" spans="1:73" ht="27.75" customHeight="1" x14ac:dyDescent="0.15">
      <c r="A46" s="19">
        <v>44221</v>
      </c>
      <c r="B46" s="3">
        <f t="shared" si="28"/>
        <v>4</v>
      </c>
      <c r="C46" s="3">
        <f t="shared" si="29"/>
        <v>1</v>
      </c>
      <c r="D46" s="79">
        <f t="shared" si="30"/>
        <v>1.25</v>
      </c>
      <c r="E46" s="60">
        <f t="shared" si="18"/>
        <v>0</v>
      </c>
      <c r="F46" s="60">
        <f t="shared" si="19"/>
        <v>0</v>
      </c>
      <c r="G46" s="80">
        <f t="shared" si="20"/>
        <v>1</v>
      </c>
      <c r="H46" s="60">
        <f t="shared" si="6"/>
        <v>1</v>
      </c>
      <c r="I46" s="61">
        <f t="shared" si="31"/>
        <v>0</v>
      </c>
      <c r="J46" s="21"/>
      <c r="K46" s="21"/>
      <c r="L46" s="21"/>
      <c r="M46" s="21"/>
      <c r="N46" s="22"/>
      <c r="O46" s="22"/>
      <c r="P46" s="85">
        <f t="shared" si="23"/>
        <v>0</v>
      </c>
      <c r="Q46" s="66">
        <f t="shared" si="7"/>
        <v>0</v>
      </c>
      <c r="R46" s="82">
        <f>(SUMIF($B$21:B46,B46,$Q$21:Q46))</f>
        <v>0</v>
      </c>
      <c r="S46" s="83">
        <f t="shared" si="36"/>
        <v>-2.4166666666666665</v>
      </c>
      <c r="T46" s="22">
        <f t="shared" si="8"/>
        <v>0</v>
      </c>
      <c r="U46" s="84">
        <f t="shared" si="9"/>
        <v>0</v>
      </c>
      <c r="V46" s="1">
        <f t="shared" si="10"/>
        <v>0</v>
      </c>
      <c r="W46" s="1">
        <f t="shared" si="11"/>
        <v>0</v>
      </c>
      <c r="X46" s="1">
        <f t="shared" si="21"/>
        <v>0</v>
      </c>
      <c r="Y46" s="83">
        <f t="shared" si="12"/>
        <v>0</v>
      </c>
      <c r="Z46" s="83">
        <f t="shared" si="13"/>
        <v>0</v>
      </c>
      <c r="AA46" s="1">
        <f t="shared" si="32"/>
        <v>0</v>
      </c>
      <c r="AB46" s="82"/>
      <c r="AC46" s="1"/>
      <c r="AD46" s="1">
        <f t="shared" si="14"/>
        <v>0</v>
      </c>
      <c r="AE46" s="21"/>
      <c r="AF46" s="20"/>
      <c r="AG46" s="20"/>
      <c r="AH46" s="21"/>
      <c r="AI46" s="21"/>
      <c r="AJ46" s="21"/>
      <c r="AK46" s="23"/>
      <c r="AL46" s="1">
        <f t="shared" si="33"/>
        <v>0</v>
      </c>
      <c r="AM46" s="1">
        <f t="shared" si="34"/>
        <v>7</v>
      </c>
      <c r="AN46" s="1">
        <f t="shared" si="35"/>
        <v>0.125</v>
      </c>
      <c r="AO46" s="96"/>
      <c r="AP46" s="96"/>
      <c r="AQ46" s="96"/>
      <c r="AR46" s="96"/>
      <c r="AS46" s="24">
        <f t="shared" si="25"/>
        <v>44221</v>
      </c>
      <c r="AT46" s="4">
        <f t="shared" si="26"/>
        <v>0</v>
      </c>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5">
        <f t="shared" si="27"/>
        <v>0</v>
      </c>
    </row>
    <row r="47" spans="1:73" ht="27.75" customHeight="1" x14ac:dyDescent="0.15">
      <c r="A47" s="19">
        <v>44222</v>
      </c>
      <c r="B47" s="3">
        <f t="shared" si="28"/>
        <v>5</v>
      </c>
      <c r="C47" s="3">
        <f t="shared" si="29"/>
        <v>2</v>
      </c>
      <c r="D47" s="79">
        <f t="shared" si="30"/>
        <v>1.25</v>
      </c>
      <c r="E47" s="60">
        <f t="shared" si="18"/>
        <v>0</v>
      </c>
      <c r="F47" s="60">
        <f t="shared" si="19"/>
        <v>0</v>
      </c>
      <c r="G47" s="80">
        <f t="shared" si="20"/>
        <v>1</v>
      </c>
      <c r="H47" s="60">
        <f t="shared" si="6"/>
        <v>1</v>
      </c>
      <c r="I47" s="61">
        <f t="shared" si="31"/>
        <v>0</v>
      </c>
      <c r="J47" s="21"/>
      <c r="K47" s="21"/>
      <c r="L47" s="21"/>
      <c r="M47" s="21"/>
      <c r="N47" s="22"/>
      <c r="O47" s="22"/>
      <c r="P47" s="85">
        <f t="shared" si="23"/>
        <v>0</v>
      </c>
      <c r="Q47" s="66">
        <f t="shared" si="7"/>
        <v>0</v>
      </c>
      <c r="R47" s="82">
        <f>(SUMIF($B$21:B47,B47,$Q$21:Q47))</f>
        <v>0</v>
      </c>
      <c r="S47" s="83">
        <f t="shared" si="36"/>
        <v>-2.4166666666666665</v>
      </c>
      <c r="T47" s="22">
        <f t="shared" si="8"/>
        <v>0</v>
      </c>
      <c r="U47" s="84">
        <f t="shared" si="9"/>
        <v>0</v>
      </c>
      <c r="V47" s="1">
        <f t="shared" si="10"/>
        <v>0</v>
      </c>
      <c r="W47" s="1">
        <f t="shared" si="11"/>
        <v>0</v>
      </c>
      <c r="X47" s="1">
        <f t="shared" si="21"/>
        <v>0</v>
      </c>
      <c r="Y47" s="83">
        <f t="shared" si="12"/>
        <v>0</v>
      </c>
      <c r="Z47" s="83">
        <f t="shared" si="13"/>
        <v>0</v>
      </c>
      <c r="AA47" s="1">
        <f t="shared" si="32"/>
        <v>0</v>
      </c>
      <c r="AB47" s="82"/>
      <c r="AC47" s="1"/>
      <c r="AD47" s="1">
        <f t="shared" si="14"/>
        <v>0</v>
      </c>
      <c r="AE47" s="21"/>
      <c r="AF47" s="20"/>
      <c r="AG47" s="20"/>
      <c r="AH47" s="21"/>
      <c r="AI47" s="21"/>
      <c r="AJ47" s="21"/>
      <c r="AK47" s="23"/>
      <c r="AL47" s="1">
        <f t="shared" si="33"/>
        <v>0</v>
      </c>
      <c r="AM47" s="1">
        <f t="shared" si="34"/>
        <v>7</v>
      </c>
      <c r="AN47" s="1">
        <f t="shared" si="35"/>
        <v>0.125</v>
      </c>
      <c r="AO47" s="96"/>
      <c r="AP47" s="96"/>
      <c r="AQ47" s="96"/>
      <c r="AR47" s="96"/>
      <c r="AS47" s="24">
        <f t="shared" si="25"/>
        <v>44222</v>
      </c>
      <c r="AT47" s="4">
        <f t="shared" si="26"/>
        <v>0</v>
      </c>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5">
        <f t="shared" si="27"/>
        <v>0</v>
      </c>
    </row>
    <row r="48" spans="1:73" ht="27.75" customHeight="1" x14ac:dyDescent="0.15">
      <c r="A48" s="19">
        <v>44223</v>
      </c>
      <c r="B48" s="3">
        <f t="shared" si="28"/>
        <v>5</v>
      </c>
      <c r="C48" s="3">
        <f t="shared" si="29"/>
        <v>3</v>
      </c>
      <c r="D48" s="79">
        <f t="shared" si="30"/>
        <v>1.25</v>
      </c>
      <c r="E48" s="60">
        <f t="shared" si="18"/>
        <v>0</v>
      </c>
      <c r="F48" s="60">
        <f t="shared" si="19"/>
        <v>0</v>
      </c>
      <c r="G48" s="80">
        <f t="shared" si="20"/>
        <v>1</v>
      </c>
      <c r="H48" s="60">
        <f t="shared" si="6"/>
        <v>1</v>
      </c>
      <c r="I48" s="61">
        <f t="shared" si="31"/>
        <v>0</v>
      </c>
      <c r="J48" s="21"/>
      <c r="K48" s="21"/>
      <c r="L48" s="21"/>
      <c r="M48" s="21"/>
      <c r="N48" s="22"/>
      <c r="O48" s="22"/>
      <c r="P48" s="85">
        <f t="shared" si="23"/>
        <v>0</v>
      </c>
      <c r="Q48" s="66">
        <f t="shared" si="7"/>
        <v>0</v>
      </c>
      <c r="R48" s="82">
        <f>(SUMIF($B$21:B48,B48,$Q$21:Q48))</f>
        <v>0</v>
      </c>
      <c r="S48" s="83">
        <f t="shared" si="36"/>
        <v>-2.4166666666666665</v>
      </c>
      <c r="T48" s="22">
        <f t="shared" si="8"/>
        <v>0</v>
      </c>
      <c r="U48" s="84">
        <f t="shared" si="9"/>
        <v>0</v>
      </c>
      <c r="V48" s="1">
        <f t="shared" si="10"/>
        <v>0</v>
      </c>
      <c r="W48" s="1">
        <f t="shared" si="11"/>
        <v>0</v>
      </c>
      <c r="X48" s="1">
        <f t="shared" si="21"/>
        <v>0</v>
      </c>
      <c r="Y48" s="83">
        <f t="shared" si="12"/>
        <v>0</v>
      </c>
      <c r="Z48" s="83">
        <f t="shared" si="13"/>
        <v>0</v>
      </c>
      <c r="AA48" s="1">
        <f t="shared" si="32"/>
        <v>0</v>
      </c>
      <c r="AB48" s="82"/>
      <c r="AC48" s="1"/>
      <c r="AD48" s="1">
        <f t="shared" si="14"/>
        <v>0</v>
      </c>
      <c r="AE48" s="21"/>
      <c r="AF48" s="20"/>
      <c r="AG48" s="20"/>
      <c r="AH48" s="21"/>
      <c r="AI48" s="21"/>
      <c r="AJ48" s="21"/>
      <c r="AK48" s="23"/>
      <c r="AL48" s="1">
        <f t="shared" si="33"/>
        <v>0</v>
      </c>
      <c r="AM48" s="1">
        <f t="shared" si="34"/>
        <v>7</v>
      </c>
      <c r="AN48" s="1">
        <f t="shared" si="35"/>
        <v>0.125</v>
      </c>
      <c r="AO48" s="96"/>
      <c r="AP48" s="96"/>
      <c r="AQ48" s="96"/>
      <c r="AR48" s="96"/>
      <c r="AS48" s="24">
        <f t="shared" si="25"/>
        <v>44223</v>
      </c>
      <c r="AT48" s="4">
        <f t="shared" si="26"/>
        <v>0</v>
      </c>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5">
        <f t="shared" si="27"/>
        <v>0</v>
      </c>
    </row>
    <row r="49" spans="1:73" ht="27.75" customHeight="1" x14ac:dyDescent="0.15">
      <c r="A49" s="19">
        <v>44224</v>
      </c>
      <c r="B49" s="3">
        <f t="shared" si="28"/>
        <v>5</v>
      </c>
      <c r="C49" s="3">
        <f t="shared" si="29"/>
        <v>4</v>
      </c>
      <c r="D49" s="79">
        <f t="shared" si="30"/>
        <v>1.25</v>
      </c>
      <c r="E49" s="60">
        <f t="shared" si="18"/>
        <v>0</v>
      </c>
      <c r="F49" s="60">
        <f t="shared" si="19"/>
        <v>0</v>
      </c>
      <c r="G49" s="80">
        <f t="shared" si="20"/>
        <v>1</v>
      </c>
      <c r="H49" s="60">
        <f t="shared" si="6"/>
        <v>1</v>
      </c>
      <c r="I49" s="61">
        <f t="shared" si="31"/>
        <v>0</v>
      </c>
      <c r="J49" s="21"/>
      <c r="K49" s="21"/>
      <c r="L49" s="21"/>
      <c r="M49" s="21"/>
      <c r="N49" s="22"/>
      <c r="O49" s="22"/>
      <c r="P49" s="85">
        <f t="shared" si="23"/>
        <v>0</v>
      </c>
      <c r="Q49" s="66">
        <f t="shared" si="7"/>
        <v>0</v>
      </c>
      <c r="R49" s="82">
        <f>(SUMIF($B$21:B49,B49,$Q$21:Q49))</f>
        <v>0</v>
      </c>
      <c r="S49" s="83">
        <f t="shared" si="36"/>
        <v>-2.4166666666666665</v>
      </c>
      <c r="T49" s="22">
        <f t="shared" si="8"/>
        <v>0</v>
      </c>
      <c r="U49" s="84">
        <f t="shared" si="9"/>
        <v>0</v>
      </c>
      <c r="V49" s="1">
        <f t="shared" si="10"/>
        <v>0</v>
      </c>
      <c r="W49" s="1">
        <f t="shared" si="11"/>
        <v>0</v>
      </c>
      <c r="X49" s="1">
        <f t="shared" si="21"/>
        <v>0</v>
      </c>
      <c r="Y49" s="83">
        <f t="shared" si="12"/>
        <v>0</v>
      </c>
      <c r="Z49" s="83">
        <f t="shared" si="13"/>
        <v>0</v>
      </c>
      <c r="AA49" s="1">
        <f t="shared" si="32"/>
        <v>0</v>
      </c>
      <c r="AB49" s="82"/>
      <c r="AC49" s="1"/>
      <c r="AD49" s="1">
        <f t="shared" si="14"/>
        <v>0</v>
      </c>
      <c r="AE49" s="21"/>
      <c r="AF49" s="20"/>
      <c r="AG49" s="20"/>
      <c r="AH49" s="21"/>
      <c r="AI49" s="21"/>
      <c r="AJ49" s="21"/>
      <c r="AK49" s="23"/>
      <c r="AL49" s="1">
        <f t="shared" si="33"/>
        <v>0</v>
      </c>
      <c r="AM49" s="1">
        <f t="shared" si="34"/>
        <v>7</v>
      </c>
      <c r="AN49" s="1">
        <f t="shared" si="35"/>
        <v>0.125</v>
      </c>
      <c r="AO49" s="96"/>
      <c r="AP49" s="96"/>
      <c r="AQ49" s="96"/>
      <c r="AR49" s="96"/>
      <c r="AS49" s="24">
        <f t="shared" si="25"/>
        <v>44224</v>
      </c>
      <c r="AT49" s="4">
        <f t="shared" si="26"/>
        <v>0</v>
      </c>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5">
        <f t="shared" si="27"/>
        <v>0</v>
      </c>
    </row>
    <row r="50" spans="1:73" ht="27.75" customHeight="1" x14ac:dyDescent="0.15">
      <c r="A50" s="19">
        <v>44225</v>
      </c>
      <c r="B50" s="3">
        <f t="shared" si="28"/>
        <v>5</v>
      </c>
      <c r="C50" s="3">
        <f t="shared" si="29"/>
        <v>5</v>
      </c>
      <c r="D50" s="79">
        <f t="shared" si="30"/>
        <v>1.25</v>
      </c>
      <c r="E50" s="60">
        <f t="shared" si="18"/>
        <v>0</v>
      </c>
      <c r="F50" s="60">
        <f t="shared" si="19"/>
        <v>0</v>
      </c>
      <c r="G50" s="80">
        <f t="shared" si="20"/>
        <v>1</v>
      </c>
      <c r="H50" s="60">
        <f t="shared" si="6"/>
        <v>1</v>
      </c>
      <c r="I50" s="61">
        <f t="shared" si="31"/>
        <v>0</v>
      </c>
      <c r="J50" s="21"/>
      <c r="K50" s="21"/>
      <c r="L50" s="21"/>
      <c r="M50" s="21"/>
      <c r="N50" s="22"/>
      <c r="O50" s="22"/>
      <c r="P50" s="85">
        <f t="shared" si="23"/>
        <v>0</v>
      </c>
      <c r="Q50" s="66">
        <f t="shared" si="7"/>
        <v>0</v>
      </c>
      <c r="R50" s="82">
        <f>(SUMIF($B$21:B50,B50,$Q$21:Q50))</f>
        <v>0</v>
      </c>
      <c r="S50" s="83">
        <f t="shared" si="36"/>
        <v>-2.4166666666666665</v>
      </c>
      <c r="T50" s="22">
        <f t="shared" si="8"/>
        <v>0</v>
      </c>
      <c r="U50" s="84">
        <f t="shared" si="9"/>
        <v>0</v>
      </c>
      <c r="V50" s="1">
        <f t="shared" si="10"/>
        <v>0</v>
      </c>
      <c r="W50" s="1">
        <f t="shared" si="11"/>
        <v>0</v>
      </c>
      <c r="X50" s="1">
        <f t="shared" si="21"/>
        <v>0</v>
      </c>
      <c r="Y50" s="83">
        <f t="shared" si="12"/>
        <v>0</v>
      </c>
      <c r="Z50" s="83">
        <f t="shared" si="13"/>
        <v>0</v>
      </c>
      <c r="AA50" s="1">
        <f t="shared" si="32"/>
        <v>0</v>
      </c>
      <c r="AB50" s="82"/>
      <c r="AC50" s="1"/>
      <c r="AD50" s="1">
        <f t="shared" si="14"/>
        <v>0</v>
      </c>
      <c r="AE50" s="21"/>
      <c r="AF50" s="20"/>
      <c r="AG50" s="20"/>
      <c r="AH50" s="21"/>
      <c r="AI50" s="21"/>
      <c r="AJ50" s="21"/>
      <c r="AK50" s="23"/>
      <c r="AL50" s="1">
        <f t="shared" si="33"/>
        <v>0</v>
      </c>
      <c r="AM50" s="1">
        <f t="shared" si="34"/>
        <v>7</v>
      </c>
      <c r="AN50" s="1">
        <f t="shared" si="35"/>
        <v>0.125</v>
      </c>
      <c r="AO50" s="96"/>
      <c r="AP50" s="96"/>
      <c r="AQ50" s="96"/>
      <c r="AR50" s="96"/>
      <c r="AS50" s="24">
        <f t="shared" si="25"/>
        <v>44225</v>
      </c>
      <c r="AT50" s="4">
        <f t="shared" si="26"/>
        <v>0</v>
      </c>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5">
        <f t="shared" si="27"/>
        <v>0</v>
      </c>
    </row>
    <row r="51" spans="1:73" ht="27.75" customHeight="1" x14ac:dyDescent="0.15">
      <c r="A51" s="19">
        <v>44226</v>
      </c>
      <c r="B51" s="3">
        <f t="shared" si="28"/>
        <v>5</v>
      </c>
      <c r="C51" s="3">
        <f t="shared" si="29"/>
        <v>6</v>
      </c>
      <c r="D51" s="79">
        <f t="shared" si="30"/>
        <v>1.25</v>
      </c>
      <c r="E51" s="60">
        <f t="shared" si="18"/>
        <v>0</v>
      </c>
      <c r="F51" s="60">
        <f t="shared" si="19"/>
        <v>0</v>
      </c>
      <c r="G51" s="80">
        <f t="shared" si="20"/>
        <v>1</v>
      </c>
      <c r="H51" s="60">
        <f t="shared" si="6"/>
        <v>1</v>
      </c>
      <c r="I51" s="61">
        <f t="shared" si="31"/>
        <v>0</v>
      </c>
      <c r="J51" s="21"/>
      <c r="K51" s="21"/>
      <c r="L51" s="21"/>
      <c r="M51" s="21"/>
      <c r="N51" s="22"/>
      <c r="O51" s="22"/>
      <c r="P51" s="85">
        <f t="shared" si="23"/>
        <v>0</v>
      </c>
      <c r="Q51" s="66">
        <f t="shared" si="7"/>
        <v>0</v>
      </c>
      <c r="R51" s="82">
        <f>(SUMIF($B$21:B51,B51,$Q$21:Q51))</f>
        <v>0</v>
      </c>
      <c r="S51" s="83">
        <f t="shared" si="36"/>
        <v>-2.4166666666666665</v>
      </c>
      <c r="T51" s="22">
        <f t="shared" si="8"/>
        <v>0</v>
      </c>
      <c r="U51" s="84">
        <f t="shared" si="9"/>
        <v>0</v>
      </c>
      <c r="V51" s="1">
        <f t="shared" si="10"/>
        <v>0</v>
      </c>
      <c r="W51" s="1">
        <f t="shared" si="11"/>
        <v>0</v>
      </c>
      <c r="X51" s="1">
        <f t="shared" si="21"/>
        <v>0</v>
      </c>
      <c r="Y51" s="83">
        <f t="shared" si="12"/>
        <v>0</v>
      </c>
      <c r="Z51" s="83">
        <f t="shared" si="13"/>
        <v>0</v>
      </c>
      <c r="AA51" s="1">
        <f t="shared" si="32"/>
        <v>0</v>
      </c>
      <c r="AB51" s="82"/>
      <c r="AC51" s="1"/>
      <c r="AD51" s="1">
        <f t="shared" si="14"/>
        <v>0</v>
      </c>
      <c r="AE51" s="21"/>
      <c r="AF51" s="20"/>
      <c r="AG51" s="20"/>
      <c r="AH51" s="21"/>
      <c r="AI51" s="21"/>
      <c r="AJ51" s="21"/>
      <c r="AK51" s="23"/>
      <c r="AL51" s="1">
        <f t="shared" si="33"/>
        <v>0</v>
      </c>
      <c r="AM51" s="1">
        <f t="shared" si="34"/>
        <v>7</v>
      </c>
      <c r="AN51" s="1">
        <f t="shared" si="35"/>
        <v>0.125</v>
      </c>
      <c r="AO51" s="96"/>
      <c r="AP51" s="96"/>
      <c r="AQ51" s="96"/>
      <c r="AR51" s="96"/>
      <c r="AS51" s="24">
        <f t="shared" si="25"/>
        <v>44226</v>
      </c>
      <c r="AT51" s="4">
        <f t="shared" si="26"/>
        <v>0</v>
      </c>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5">
        <f t="shared" si="27"/>
        <v>0</v>
      </c>
    </row>
    <row r="52" spans="1:73" ht="27.75" customHeight="1" x14ac:dyDescent="0.15">
      <c r="A52" s="19">
        <v>44227</v>
      </c>
      <c r="B52" s="3">
        <f t="shared" si="28"/>
        <v>5</v>
      </c>
      <c r="C52" s="3">
        <f t="shared" si="29"/>
        <v>7</v>
      </c>
      <c r="D52" s="79">
        <f t="shared" si="30"/>
        <v>1.25</v>
      </c>
      <c r="E52" s="60">
        <f t="shared" si="18"/>
        <v>0</v>
      </c>
      <c r="F52" s="60">
        <f t="shared" si="19"/>
        <v>0</v>
      </c>
      <c r="G52" s="80">
        <f t="shared" si="20"/>
        <v>1.5</v>
      </c>
      <c r="H52" s="60">
        <f t="shared" si="6"/>
        <v>1</v>
      </c>
      <c r="I52" s="61">
        <f t="shared" si="31"/>
        <v>0</v>
      </c>
      <c r="J52" s="21"/>
      <c r="K52" s="21"/>
      <c r="L52" s="21"/>
      <c r="M52" s="21"/>
      <c r="N52" s="22"/>
      <c r="O52" s="22"/>
      <c r="P52" s="85">
        <f t="shared" si="23"/>
        <v>0</v>
      </c>
      <c r="Q52" s="66">
        <f t="shared" si="7"/>
        <v>0</v>
      </c>
      <c r="R52" s="82">
        <f>(SUMIF($B$21:B52,B52,$Q$21:Q52))</f>
        <v>0</v>
      </c>
      <c r="S52" s="83">
        <f t="shared" si="36"/>
        <v>-2.4166666666666665</v>
      </c>
      <c r="T52" s="22">
        <f t="shared" si="8"/>
        <v>0</v>
      </c>
      <c r="U52" s="84">
        <f t="shared" si="9"/>
        <v>0</v>
      </c>
      <c r="V52" s="1">
        <f t="shared" si="10"/>
        <v>0</v>
      </c>
      <c r="W52" s="1">
        <f t="shared" si="11"/>
        <v>0</v>
      </c>
      <c r="X52" s="1">
        <f t="shared" si="21"/>
        <v>0</v>
      </c>
      <c r="Y52" s="83">
        <f t="shared" si="12"/>
        <v>0</v>
      </c>
      <c r="Z52" s="83">
        <f t="shared" si="13"/>
        <v>0</v>
      </c>
      <c r="AA52" s="1">
        <f t="shared" si="32"/>
        <v>0</v>
      </c>
      <c r="AB52" s="82"/>
      <c r="AC52" s="1"/>
      <c r="AD52" s="1">
        <f t="shared" si="14"/>
        <v>0</v>
      </c>
      <c r="AE52" s="21"/>
      <c r="AF52" s="20"/>
      <c r="AG52" s="20"/>
      <c r="AH52" s="21"/>
      <c r="AI52" s="21"/>
      <c r="AJ52" s="21"/>
      <c r="AK52" s="23"/>
      <c r="AL52" s="1">
        <f t="shared" si="33"/>
        <v>0</v>
      </c>
      <c r="AM52" s="1">
        <f t="shared" si="34"/>
        <v>7</v>
      </c>
      <c r="AN52" s="1">
        <f t="shared" si="35"/>
        <v>0.125</v>
      </c>
      <c r="AO52" s="96"/>
      <c r="AP52" s="96"/>
      <c r="AQ52" s="96"/>
      <c r="AR52" s="96"/>
      <c r="AS52" s="24">
        <f t="shared" si="25"/>
        <v>44227</v>
      </c>
      <c r="AT52" s="4">
        <f t="shared" si="26"/>
        <v>0</v>
      </c>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5">
        <f t="shared" si="27"/>
        <v>0</v>
      </c>
    </row>
    <row r="53" spans="1:73" ht="27.75" customHeight="1" x14ac:dyDescent="0.15">
      <c r="A53" s="19">
        <v>44228</v>
      </c>
      <c r="B53" s="3">
        <f t="shared" si="28"/>
        <v>5</v>
      </c>
      <c r="C53" s="3">
        <f t="shared" si="29"/>
        <v>1</v>
      </c>
      <c r="D53" s="79">
        <f t="shared" si="30"/>
        <v>1.25</v>
      </c>
      <c r="E53" s="60">
        <f t="shared" si="18"/>
        <v>0</v>
      </c>
      <c r="F53" s="60">
        <f t="shared" si="19"/>
        <v>0</v>
      </c>
      <c r="G53" s="80">
        <f t="shared" si="20"/>
        <v>1</v>
      </c>
      <c r="H53" s="60">
        <f t="shared" si="6"/>
        <v>1</v>
      </c>
      <c r="I53" s="61">
        <f t="shared" si="31"/>
        <v>0</v>
      </c>
      <c r="J53" s="21"/>
      <c r="K53" s="21"/>
      <c r="L53" s="21"/>
      <c r="M53" s="21"/>
      <c r="N53" s="22"/>
      <c r="O53" s="22"/>
      <c r="P53" s="85">
        <f t="shared" si="23"/>
        <v>0</v>
      </c>
      <c r="Q53" s="66">
        <f t="shared" si="7"/>
        <v>0</v>
      </c>
      <c r="R53" s="82">
        <f>(SUMIF($B$21:B53,B53,$Q$21:Q53))</f>
        <v>0</v>
      </c>
      <c r="S53" s="83">
        <f t="shared" si="36"/>
        <v>-2.4166666666666665</v>
      </c>
      <c r="T53" s="22">
        <f t="shared" si="8"/>
        <v>0</v>
      </c>
      <c r="U53" s="84">
        <f t="shared" si="9"/>
        <v>0</v>
      </c>
      <c r="V53" s="1">
        <f t="shared" si="10"/>
        <v>0</v>
      </c>
      <c r="W53" s="1">
        <f t="shared" si="11"/>
        <v>0</v>
      </c>
      <c r="X53" s="1">
        <f t="shared" si="21"/>
        <v>0</v>
      </c>
      <c r="Y53" s="83">
        <f t="shared" si="12"/>
        <v>0</v>
      </c>
      <c r="Z53" s="83">
        <f t="shared" si="13"/>
        <v>0</v>
      </c>
      <c r="AA53" s="1">
        <f t="shared" si="32"/>
        <v>0</v>
      </c>
      <c r="AB53" s="82"/>
      <c r="AC53" s="1"/>
      <c r="AD53" s="1">
        <f t="shared" si="14"/>
        <v>0</v>
      </c>
      <c r="AE53" s="21"/>
      <c r="AF53" s="20"/>
      <c r="AG53" s="20"/>
      <c r="AH53" s="21"/>
      <c r="AI53" s="21"/>
      <c r="AJ53" s="21"/>
      <c r="AK53" s="23"/>
      <c r="AL53" s="1">
        <f t="shared" si="33"/>
        <v>0</v>
      </c>
      <c r="AM53" s="1">
        <f t="shared" si="34"/>
        <v>7</v>
      </c>
      <c r="AN53" s="1">
        <f t="shared" si="35"/>
        <v>0.125</v>
      </c>
      <c r="AO53" s="96"/>
      <c r="AP53" s="96"/>
      <c r="AQ53" s="96"/>
      <c r="AR53" s="96"/>
      <c r="AS53" s="24">
        <f t="shared" si="25"/>
        <v>44228</v>
      </c>
      <c r="AT53" s="4">
        <f t="shared" si="26"/>
        <v>0</v>
      </c>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5">
        <f t="shared" si="27"/>
        <v>0</v>
      </c>
    </row>
    <row r="54" spans="1:73" ht="27.75" customHeight="1" x14ac:dyDescent="0.15">
      <c r="A54" s="19">
        <v>44229</v>
      </c>
      <c r="B54" s="3">
        <f t="shared" si="28"/>
        <v>6</v>
      </c>
      <c r="C54" s="3">
        <f t="shared" si="29"/>
        <v>2</v>
      </c>
      <c r="D54" s="79">
        <f t="shared" si="30"/>
        <v>1.25</v>
      </c>
      <c r="E54" s="60">
        <f t="shared" si="18"/>
        <v>0</v>
      </c>
      <c r="F54" s="60">
        <f t="shared" si="19"/>
        <v>0</v>
      </c>
      <c r="G54" s="80">
        <f t="shared" si="20"/>
        <v>1</v>
      </c>
      <c r="H54" s="60">
        <f t="shared" si="6"/>
        <v>1</v>
      </c>
      <c r="I54" s="61">
        <f t="shared" si="31"/>
        <v>0</v>
      </c>
      <c r="J54" s="21"/>
      <c r="K54" s="21"/>
      <c r="L54" s="21"/>
      <c r="M54" s="21"/>
      <c r="N54" s="22"/>
      <c r="O54" s="22"/>
      <c r="P54" s="85">
        <f t="shared" si="23"/>
        <v>0</v>
      </c>
      <c r="Q54" s="66">
        <f t="shared" si="7"/>
        <v>0</v>
      </c>
      <c r="R54" s="82">
        <f>(SUMIF($B$21:B54,B54,$Q$21:Q54))</f>
        <v>0</v>
      </c>
      <c r="S54" s="83">
        <f t="shared" si="36"/>
        <v>-2.4166666666666665</v>
      </c>
      <c r="T54" s="22">
        <f t="shared" si="8"/>
        <v>0</v>
      </c>
      <c r="U54" s="84">
        <f t="shared" si="9"/>
        <v>0</v>
      </c>
      <c r="V54" s="1">
        <f t="shared" si="10"/>
        <v>0</v>
      </c>
      <c r="W54" s="1">
        <f t="shared" si="11"/>
        <v>0</v>
      </c>
      <c r="X54" s="1">
        <f t="shared" si="21"/>
        <v>0</v>
      </c>
      <c r="Y54" s="83">
        <f t="shared" si="12"/>
        <v>0</v>
      </c>
      <c r="Z54" s="83">
        <f t="shared" si="13"/>
        <v>0</v>
      </c>
      <c r="AA54" s="1">
        <f t="shared" si="32"/>
        <v>0</v>
      </c>
      <c r="AB54" s="82"/>
      <c r="AC54" s="1"/>
      <c r="AD54" s="1">
        <f t="shared" si="14"/>
        <v>0</v>
      </c>
      <c r="AE54" s="21"/>
      <c r="AF54" s="20"/>
      <c r="AG54" s="20"/>
      <c r="AH54" s="21"/>
      <c r="AI54" s="21"/>
      <c r="AJ54" s="21"/>
      <c r="AK54" s="23"/>
      <c r="AL54" s="1">
        <f t="shared" si="33"/>
        <v>0</v>
      </c>
      <c r="AM54" s="1">
        <f t="shared" si="34"/>
        <v>7</v>
      </c>
      <c r="AN54" s="1">
        <f t="shared" si="35"/>
        <v>0.125</v>
      </c>
      <c r="AO54" s="96"/>
      <c r="AP54" s="96"/>
      <c r="AQ54" s="96"/>
      <c r="AR54" s="96"/>
      <c r="AS54" s="24">
        <f t="shared" si="25"/>
        <v>44229</v>
      </c>
      <c r="AT54" s="4">
        <f t="shared" si="26"/>
        <v>0</v>
      </c>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5">
        <f t="shared" si="27"/>
        <v>0</v>
      </c>
    </row>
    <row r="55" spans="1:73" ht="27.75" customHeight="1" x14ac:dyDescent="0.15">
      <c r="A55" s="19">
        <v>44230</v>
      </c>
      <c r="B55" s="3">
        <f t="shared" si="28"/>
        <v>6</v>
      </c>
      <c r="C55" s="3">
        <f t="shared" si="29"/>
        <v>3</v>
      </c>
      <c r="D55" s="79">
        <f t="shared" si="30"/>
        <v>1.25</v>
      </c>
      <c r="E55" s="60">
        <f t="shared" si="18"/>
        <v>0</v>
      </c>
      <c r="F55" s="60">
        <f t="shared" si="19"/>
        <v>0</v>
      </c>
      <c r="G55" s="80">
        <f t="shared" si="20"/>
        <v>1</v>
      </c>
      <c r="H55" s="60">
        <f t="shared" si="6"/>
        <v>1</v>
      </c>
      <c r="I55" s="61">
        <f t="shared" si="31"/>
        <v>0</v>
      </c>
      <c r="J55" s="21"/>
      <c r="K55" s="21"/>
      <c r="L55" s="21"/>
      <c r="M55" s="21"/>
      <c r="N55" s="22"/>
      <c r="O55" s="22"/>
      <c r="P55" s="85">
        <f t="shared" si="23"/>
        <v>0</v>
      </c>
      <c r="Q55" s="66">
        <f t="shared" si="7"/>
        <v>0</v>
      </c>
      <c r="R55" s="82">
        <f>(SUMIF($B$21:B55,B55,$Q$21:Q55))</f>
        <v>0</v>
      </c>
      <c r="S55" s="83">
        <f t="shared" si="36"/>
        <v>-2.4166666666666665</v>
      </c>
      <c r="T55" s="22">
        <f t="shared" si="8"/>
        <v>0</v>
      </c>
      <c r="U55" s="84">
        <f t="shared" si="9"/>
        <v>0</v>
      </c>
      <c r="V55" s="1">
        <f t="shared" si="10"/>
        <v>0</v>
      </c>
      <c r="W55" s="1">
        <f t="shared" si="11"/>
        <v>0</v>
      </c>
      <c r="X55" s="1">
        <f t="shared" si="21"/>
        <v>0</v>
      </c>
      <c r="Y55" s="83">
        <f t="shared" si="12"/>
        <v>0</v>
      </c>
      <c r="Z55" s="83">
        <f t="shared" si="13"/>
        <v>0</v>
      </c>
      <c r="AA55" s="1">
        <f t="shared" si="32"/>
        <v>0</v>
      </c>
      <c r="AB55" s="82"/>
      <c r="AC55" s="1"/>
      <c r="AD55" s="1">
        <f t="shared" si="14"/>
        <v>0</v>
      </c>
      <c r="AE55" s="21"/>
      <c r="AF55" s="20"/>
      <c r="AG55" s="20"/>
      <c r="AH55" s="21"/>
      <c r="AI55" s="21"/>
      <c r="AJ55" s="21"/>
      <c r="AK55" s="23"/>
      <c r="AL55" s="1">
        <f t="shared" si="33"/>
        <v>0</v>
      </c>
      <c r="AM55" s="1">
        <f t="shared" si="34"/>
        <v>7</v>
      </c>
      <c r="AN55" s="1">
        <f t="shared" si="35"/>
        <v>0.125</v>
      </c>
      <c r="AO55" s="96"/>
      <c r="AP55" s="96"/>
      <c r="AQ55" s="96"/>
      <c r="AR55" s="96"/>
      <c r="AS55" s="24">
        <f t="shared" si="25"/>
        <v>44230</v>
      </c>
      <c r="AT55" s="4">
        <f t="shared" si="26"/>
        <v>0</v>
      </c>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5">
        <f t="shared" si="27"/>
        <v>0</v>
      </c>
    </row>
    <row r="56" spans="1:73" ht="27.75" customHeight="1" x14ac:dyDescent="0.15">
      <c r="A56" s="19">
        <v>44231</v>
      </c>
      <c r="B56" s="3">
        <f t="shared" si="28"/>
        <v>6</v>
      </c>
      <c r="C56" s="3">
        <f t="shared" si="29"/>
        <v>4</v>
      </c>
      <c r="D56" s="79">
        <f t="shared" si="30"/>
        <v>1.25</v>
      </c>
      <c r="E56" s="60">
        <f t="shared" si="18"/>
        <v>0</v>
      </c>
      <c r="F56" s="60">
        <f t="shared" si="19"/>
        <v>0</v>
      </c>
      <c r="G56" s="80">
        <f t="shared" si="20"/>
        <v>1</v>
      </c>
      <c r="H56" s="60">
        <f t="shared" si="6"/>
        <v>1</v>
      </c>
      <c r="I56" s="61">
        <f t="shared" si="31"/>
        <v>0</v>
      </c>
      <c r="J56" s="21"/>
      <c r="K56" s="21"/>
      <c r="L56" s="21"/>
      <c r="M56" s="21"/>
      <c r="N56" s="22"/>
      <c r="O56" s="22"/>
      <c r="P56" s="85">
        <f t="shared" si="23"/>
        <v>0</v>
      </c>
      <c r="Q56" s="66">
        <f t="shared" si="7"/>
        <v>0</v>
      </c>
      <c r="R56" s="82">
        <f>(SUMIF($B$21:B56,B56,$Q$21:Q56))</f>
        <v>0</v>
      </c>
      <c r="S56" s="83">
        <f t="shared" si="36"/>
        <v>-2.4166666666666665</v>
      </c>
      <c r="T56" s="22">
        <f t="shared" si="8"/>
        <v>0</v>
      </c>
      <c r="U56" s="84">
        <f t="shared" si="9"/>
        <v>0</v>
      </c>
      <c r="V56" s="1">
        <f t="shared" si="10"/>
        <v>0</v>
      </c>
      <c r="W56" s="1">
        <f t="shared" si="11"/>
        <v>0</v>
      </c>
      <c r="X56" s="1">
        <f t="shared" si="21"/>
        <v>0</v>
      </c>
      <c r="Y56" s="83">
        <f t="shared" si="12"/>
        <v>0</v>
      </c>
      <c r="Z56" s="83">
        <f t="shared" si="13"/>
        <v>0</v>
      </c>
      <c r="AA56" s="1">
        <f t="shared" si="32"/>
        <v>0</v>
      </c>
      <c r="AB56" s="82"/>
      <c r="AC56" s="1"/>
      <c r="AD56" s="1">
        <f t="shared" si="14"/>
        <v>0</v>
      </c>
      <c r="AE56" s="21"/>
      <c r="AF56" s="20"/>
      <c r="AG56" s="20"/>
      <c r="AH56" s="21"/>
      <c r="AI56" s="21"/>
      <c r="AJ56" s="21"/>
      <c r="AK56" s="23"/>
      <c r="AL56" s="1">
        <f t="shared" si="33"/>
        <v>0</v>
      </c>
      <c r="AM56" s="1">
        <f t="shared" si="34"/>
        <v>7</v>
      </c>
      <c r="AN56" s="1">
        <f t="shared" si="35"/>
        <v>0.125</v>
      </c>
      <c r="AO56" s="96"/>
      <c r="AP56" s="96"/>
      <c r="AQ56" s="96"/>
      <c r="AR56" s="96"/>
      <c r="AS56" s="24">
        <f t="shared" si="25"/>
        <v>44231</v>
      </c>
      <c r="AT56" s="4">
        <f t="shared" si="26"/>
        <v>0</v>
      </c>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5">
        <f t="shared" si="27"/>
        <v>0</v>
      </c>
    </row>
    <row r="57" spans="1:73" ht="27.75" customHeight="1" x14ac:dyDescent="0.15">
      <c r="A57" s="19">
        <v>44232</v>
      </c>
      <c r="B57" s="3">
        <f t="shared" si="28"/>
        <v>6</v>
      </c>
      <c r="C57" s="3">
        <f t="shared" si="29"/>
        <v>5</v>
      </c>
      <c r="D57" s="79">
        <f t="shared" si="30"/>
        <v>1.25</v>
      </c>
      <c r="E57" s="60">
        <f t="shared" si="18"/>
        <v>0</v>
      </c>
      <c r="F57" s="60">
        <f t="shared" si="19"/>
        <v>0</v>
      </c>
      <c r="G57" s="80">
        <f t="shared" si="20"/>
        <v>1</v>
      </c>
      <c r="H57" s="60">
        <f t="shared" si="6"/>
        <v>1</v>
      </c>
      <c r="I57" s="61">
        <f t="shared" si="31"/>
        <v>0</v>
      </c>
      <c r="J57" s="21"/>
      <c r="K57" s="21"/>
      <c r="L57" s="21"/>
      <c r="M57" s="21"/>
      <c r="N57" s="22"/>
      <c r="O57" s="22"/>
      <c r="P57" s="85">
        <f t="shared" si="23"/>
        <v>0</v>
      </c>
      <c r="Q57" s="66">
        <f t="shared" si="7"/>
        <v>0</v>
      </c>
      <c r="R57" s="82">
        <f>(SUMIF($B$21:B57,B57,$Q$21:Q57))</f>
        <v>0</v>
      </c>
      <c r="S57" s="83">
        <f t="shared" si="36"/>
        <v>-2.4166666666666665</v>
      </c>
      <c r="T57" s="22">
        <f t="shared" si="8"/>
        <v>0</v>
      </c>
      <c r="U57" s="84">
        <f t="shared" si="9"/>
        <v>0</v>
      </c>
      <c r="V57" s="1">
        <f t="shared" si="10"/>
        <v>0</v>
      </c>
      <c r="W57" s="1">
        <f t="shared" si="11"/>
        <v>0</v>
      </c>
      <c r="X57" s="1">
        <f t="shared" si="21"/>
        <v>0</v>
      </c>
      <c r="Y57" s="83">
        <f t="shared" si="12"/>
        <v>0</v>
      </c>
      <c r="Z57" s="83">
        <f t="shared" si="13"/>
        <v>0</v>
      </c>
      <c r="AA57" s="1">
        <f t="shared" si="32"/>
        <v>0</v>
      </c>
      <c r="AB57" s="82"/>
      <c r="AC57" s="1"/>
      <c r="AD57" s="1">
        <f t="shared" si="14"/>
        <v>0</v>
      </c>
      <c r="AE57" s="21"/>
      <c r="AF57" s="20"/>
      <c r="AG57" s="20"/>
      <c r="AH57" s="21"/>
      <c r="AI57" s="21"/>
      <c r="AJ57" s="21"/>
      <c r="AK57" s="23"/>
      <c r="AL57" s="1">
        <f t="shared" si="33"/>
        <v>0</v>
      </c>
      <c r="AM57" s="1">
        <f t="shared" si="34"/>
        <v>7</v>
      </c>
      <c r="AN57" s="1">
        <f t="shared" si="35"/>
        <v>0.125</v>
      </c>
      <c r="AO57" s="96"/>
      <c r="AP57" s="96"/>
      <c r="AQ57" s="96"/>
      <c r="AR57" s="96"/>
      <c r="AS57" s="24">
        <f t="shared" si="25"/>
        <v>44232</v>
      </c>
      <c r="AT57" s="4">
        <f t="shared" si="26"/>
        <v>0</v>
      </c>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5">
        <f t="shared" si="27"/>
        <v>0</v>
      </c>
    </row>
    <row r="58" spans="1:73" ht="27.75" customHeight="1" x14ac:dyDescent="0.15">
      <c r="A58" s="19">
        <v>44233</v>
      </c>
      <c r="B58" s="3">
        <f t="shared" si="28"/>
        <v>6</v>
      </c>
      <c r="C58" s="3">
        <f t="shared" si="29"/>
        <v>6</v>
      </c>
      <c r="D58" s="79">
        <f t="shared" si="30"/>
        <v>1.25</v>
      </c>
      <c r="E58" s="60">
        <f t="shared" si="18"/>
        <v>0</v>
      </c>
      <c r="F58" s="60">
        <f t="shared" si="19"/>
        <v>0</v>
      </c>
      <c r="G58" s="80">
        <f t="shared" si="20"/>
        <v>1</v>
      </c>
      <c r="H58" s="60">
        <f t="shared" si="6"/>
        <v>1</v>
      </c>
      <c r="I58" s="61">
        <f t="shared" si="31"/>
        <v>0</v>
      </c>
      <c r="J58" s="21"/>
      <c r="K58" s="21"/>
      <c r="L58" s="21"/>
      <c r="M58" s="21"/>
      <c r="N58" s="22"/>
      <c r="O58" s="22"/>
      <c r="P58" s="85">
        <f t="shared" si="23"/>
        <v>0</v>
      </c>
      <c r="Q58" s="66">
        <f t="shared" si="7"/>
        <v>0</v>
      </c>
      <c r="R58" s="82">
        <f>(SUMIF($B$21:B58,B58,$Q$21:Q58))</f>
        <v>0</v>
      </c>
      <c r="S58" s="83">
        <f t="shared" si="36"/>
        <v>-2.4166666666666665</v>
      </c>
      <c r="T58" s="22">
        <f t="shared" si="8"/>
        <v>0</v>
      </c>
      <c r="U58" s="84">
        <f t="shared" si="9"/>
        <v>0</v>
      </c>
      <c r="V58" s="1">
        <f t="shared" si="10"/>
        <v>0</v>
      </c>
      <c r="W58" s="1">
        <f t="shared" si="11"/>
        <v>0</v>
      </c>
      <c r="X58" s="1">
        <f t="shared" si="21"/>
        <v>0</v>
      </c>
      <c r="Y58" s="83">
        <f t="shared" si="12"/>
        <v>0</v>
      </c>
      <c r="Z58" s="83">
        <f t="shared" si="13"/>
        <v>0</v>
      </c>
      <c r="AA58" s="1">
        <f t="shared" si="32"/>
        <v>0</v>
      </c>
      <c r="AB58" s="82"/>
      <c r="AC58" s="1"/>
      <c r="AD58" s="1">
        <f t="shared" si="14"/>
        <v>0</v>
      </c>
      <c r="AE58" s="21"/>
      <c r="AF58" s="20"/>
      <c r="AG58" s="20"/>
      <c r="AH58" s="21"/>
      <c r="AI58" s="21"/>
      <c r="AJ58" s="21"/>
      <c r="AK58" s="23"/>
      <c r="AL58" s="1">
        <f t="shared" si="33"/>
        <v>0</v>
      </c>
      <c r="AM58" s="1">
        <f t="shared" si="34"/>
        <v>7</v>
      </c>
      <c r="AN58" s="1">
        <f t="shared" si="35"/>
        <v>0.125</v>
      </c>
      <c r="AO58" s="96"/>
      <c r="AP58" s="96"/>
      <c r="AQ58" s="96"/>
      <c r="AR58" s="96"/>
      <c r="AS58" s="24">
        <f t="shared" si="25"/>
        <v>44233</v>
      </c>
      <c r="AT58" s="4">
        <f t="shared" si="26"/>
        <v>0</v>
      </c>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5">
        <f t="shared" si="27"/>
        <v>0</v>
      </c>
    </row>
    <row r="59" spans="1:73" ht="27.75" customHeight="1" x14ac:dyDescent="0.15">
      <c r="A59" s="19">
        <v>44234</v>
      </c>
      <c r="B59" s="3">
        <f t="shared" si="28"/>
        <v>6</v>
      </c>
      <c r="C59" s="3">
        <f t="shared" si="29"/>
        <v>7</v>
      </c>
      <c r="D59" s="79">
        <f t="shared" si="30"/>
        <v>1.25</v>
      </c>
      <c r="E59" s="60">
        <f t="shared" si="18"/>
        <v>0</v>
      </c>
      <c r="F59" s="60">
        <f t="shared" si="19"/>
        <v>0</v>
      </c>
      <c r="G59" s="80">
        <f t="shared" si="20"/>
        <v>1.5</v>
      </c>
      <c r="H59" s="60">
        <f t="shared" si="6"/>
        <v>1</v>
      </c>
      <c r="I59" s="61">
        <f t="shared" si="31"/>
        <v>0</v>
      </c>
      <c r="J59" s="21"/>
      <c r="K59" s="21"/>
      <c r="L59" s="21"/>
      <c r="M59" s="21"/>
      <c r="N59" s="22"/>
      <c r="O59" s="22"/>
      <c r="P59" s="85">
        <f t="shared" si="23"/>
        <v>0</v>
      </c>
      <c r="Q59" s="66">
        <f t="shared" si="7"/>
        <v>0</v>
      </c>
      <c r="R59" s="82">
        <f>(SUMIF($B$21:B59,B59,$Q$21:Q59))</f>
        <v>0</v>
      </c>
      <c r="S59" s="83">
        <f t="shared" si="36"/>
        <v>-2.4166666666666665</v>
      </c>
      <c r="T59" s="22">
        <f t="shared" si="8"/>
        <v>0</v>
      </c>
      <c r="U59" s="84">
        <f t="shared" si="9"/>
        <v>0</v>
      </c>
      <c r="V59" s="1">
        <f t="shared" si="10"/>
        <v>0</v>
      </c>
      <c r="W59" s="1">
        <f t="shared" si="11"/>
        <v>0</v>
      </c>
      <c r="X59" s="1">
        <f t="shared" si="21"/>
        <v>0</v>
      </c>
      <c r="Y59" s="83">
        <f t="shared" si="12"/>
        <v>0</v>
      </c>
      <c r="Z59" s="83">
        <f t="shared" si="13"/>
        <v>0</v>
      </c>
      <c r="AA59" s="1">
        <f t="shared" si="32"/>
        <v>0</v>
      </c>
      <c r="AB59" s="82"/>
      <c r="AC59" s="1"/>
      <c r="AD59" s="1">
        <f t="shared" si="14"/>
        <v>0</v>
      </c>
      <c r="AE59" s="21"/>
      <c r="AF59" s="20"/>
      <c r="AG59" s="20"/>
      <c r="AH59" s="21"/>
      <c r="AI59" s="21"/>
      <c r="AJ59" s="21"/>
      <c r="AK59" s="23"/>
      <c r="AL59" s="1">
        <f t="shared" si="33"/>
        <v>0</v>
      </c>
      <c r="AM59" s="1">
        <f t="shared" si="34"/>
        <v>7</v>
      </c>
      <c r="AN59" s="1">
        <f t="shared" si="35"/>
        <v>0.125</v>
      </c>
      <c r="AO59" s="96"/>
      <c r="AP59" s="96"/>
      <c r="AQ59" s="96"/>
      <c r="AR59" s="96"/>
      <c r="AS59" s="24">
        <f t="shared" si="25"/>
        <v>44234</v>
      </c>
      <c r="AT59" s="4">
        <f t="shared" si="26"/>
        <v>0</v>
      </c>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5">
        <f t="shared" si="27"/>
        <v>0</v>
      </c>
    </row>
    <row r="60" spans="1:73" ht="27.75" customHeight="1" x14ac:dyDescent="0.15">
      <c r="A60" s="19">
        <v>44235</v>
      </c>
      <c r="B60" s="3">
        <f t="shared" si="28"/>
        <v>6</v>
      </c>
      <c r="C60" s="3">
        <f t="shared" si="29"/>
        <v>1</v>
      </c>
      <c r="D60" s="79">
        <f t="shared" si="30"/>
        <v>1.25</v>
      </c>
      <c r="E60" s="60">
        <f t="shared" si="18"/>
        <v>0</v>
      </c>
      <c r="F60" s="60">
        <f t="shared" si="19"/>
        <v>0</v>
      </c>
      <c r="G60" s="80">
        <f t="shared" si="20"/>
        <v>1</v>
      </c>
      <c r="H60" s="60">
        <f t="shared" si="6"/>
        <v>1</v>
      </c>
      <c r="I60" s="61">
        <f t="shared" si="31"/>
        <v>0</v>
      </c>
      <c r="J60" s="21"/>
      <c r="K60" s="21"/>
      <c r="L60" s="21"/>
      <c r="M60" s="21"/>
      <c r="N60" s="22"/>
      <c r="O60" s="22"/>
      <c r="P60" s="85">
        <f t="shared" si="23"/>
        <v>0</v>
      </c>
      <c r="Q60" s="66">
        <f t="shared" si="7"/>
        <v>0</v>
      </c>
      <c r="R60" s="82">
        <f>(SUMIF($B$21:B60,B60,$Q$21:Q60))</f>
        <v>0</v>
      </c>
      <c r="S60" s="83">
        <f t="shared" si="36"/>
        <v>-2.4166666666666665</v>
      </c>
      <c r="T60" s="22">
        <f t="shared" si="8"/>
        <v>0</v>
      </c>
      <c r="U60" s="84">
        <f t="shared" si="9"/>
        <v>0</v>
      </c>
      <c r="V60" s="1">
        <f t="shared" si="10"/>
        <v>0</v>
      </c>
      <c r="W60" s="1">
        <f t="shared" si="11"/>
        <v>0</v>
      </c>
      <c r="X60" s="1">
        <f t="shared" si="21"/>
        <v>0</v>
      </c>
      <c r="Y60" s="83">
        <f t="shared" si="12"/>
        <v>0</v>
      </c>
      <c r="Z60" s="83">
        <f t="shared" si="13"/>
        <v>0</v>
      </c>
      <c r="AA60" s="1">
        <f t="shared" si="32"/>
        <v>0</v>
      </c>
      <c r="AB60" s="82"/>
      <c r="AC60" s="1"/>
      <c r="AD60" s="1">
        <f t="shared" si="14"/>
        <v>0</v>
      </c>
      <c r="AE60" s="21"/>
      <c r="AF60" s="20"/>
      <c r="AG60" s="20"/>
      <c r="AH60" s="21"/>
      <c r="AI60" s="21"/>
      <c r="AJ60" s="21"/>
      <c r="AK60" s="23"/>
      <c r="AL60" s="1">
        <f t="shared" si="33"/>
        <v>0</v>
      </c>
      <c r="AM60" s="1">
        <f t="shared" si="34"/>
        <v>7</v>
      </c>
      <c r="AN60" s="1">
        <f t="shared" si="35"/>
        <v>0.125</v>
      </c>
      <c r="AO60" s="96"/>
      <c r="AP60" s="96"/>
      <c r="AQ60" s="96"/>
      <c r="AR60" s="96"/>
      <c r="AS60" s="24">
        <f t="shared" si="25"/>
        <v>44235</v>
      </c>
      <c r="AT60" s="4">
        <f t="shared" si="26"/>
        <v>0</v>
      </c>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5">
        <f t="shared" si="27"/>
        <v>0</v>
      </c>
    </row>
    <row r="61" spans="1:73" ht="27.75" customHeight="1" x14ac:dyDescent="0.15">
      <c r="A61" s="19">
        <v>44236</v>
      </c>
      <c r="B61" s="3">
        <f t="shared" si="28"/>
        <v>7</v>
      </c>
      <c r="C61" s="3">
        <f t="shared" si="29"/>
        <v>2</v>
      </c>
      <c r="D61" s="79">
        <f t="shared" si="30"/>
        <v>1.25</v>
      </c>
      <c r="E61" s="60">
        <f t="shared" si="18"/>
        <v>0</v>
      </c>
      <c r="F61" s="60">
        <f t="shared" si="19"/>
        <v>0</v>
      </c>
      <c r="G61" s="80">
        <f t="shared" si="20"/>
        <v>1</v>
      </c>
      <c r="H61" s="60">
        <f t="shared" si="6"/>
        <v>1</v>
      </c>
      <c r="I61" s="61">
        <f t="shared" si="31"/>
        <v>0</v>
      </c>
      <c r="J61" s="21"/>
      <c r="K61" s="21"/>
      <c r="L61" s="21"/>
      <c r="M61" s="21"/>
      <c r="N61" s="22"/>
      <c r="O61" s="22"/>
      <c r="P61" s="85">
        <f t="shared" si="23"/>
        <v>0</v>
      </c>
      <c r="Q61" s="66">
        <f t="shared" si="7"/>
        <v>0</v>
      </c>
      <c r="R61" s="82">
        <f>(SUMIF($B$21:B61,B61,$Q$21:Q61))</f>
        <v>0</v>
      </c>
      <c r="S61" s="83">
        <f t="shared" si="36"/>
        <v>-2.4166666666666665</v>
      </c>
      <c r="T61" s="22">
        <f t="shared" si="8"/>
        <v>0</v>
      </c>
      <c r="U61" s="84">
        <f t="shared" si="9"/>
        <v>0</v>
      </c>
      <c r="V61" s="1">
        <f t="shared" si="10"/>
        <v>0</v>
      </c>
      <c r="W61" s="1">
        <f t="shared" si="11"/>
        <v>0</v>
      </c>
      <c r="X61" s="1">
        <f t="shared" si="21"/>
        <v>0</v>
      </c>
      <c r="Y61" s="83">
        <f t="shared" si="12"/>
        <v>0</v>
      </c>
      <c r="Z61" s="83">
        <f t="shared" si="13"/>
        <v>0</v>
      </c>
      <c r="AA61" s="1">
        <f t="shared" si="32"/>
        <v>0</v>
      </c>
      <c r="AB61" s="82"/>
      <c r="AC61" s="1"/>
      <c r="AD61" s="1">
        <f t="shared" si="14"/>
        <v>0</v>
      </c>
      <c r="AE61" s="21"/>
      <c r="AF61" s="20"/>
      <c r="AG61" s="20"/>
      <c r="AH61" s="21"/>
      <c r="AI61" s="21"/>
      <c r="AJ61" s="21"/>
      <c r="AK61" s="23"/>
      <c r="AL61" s="1">
        <f t="shared" si="33"/>
        <v>0</v>
      </c>
      <c r="AM61" s="1">
        <f t="shared" si="34"/>
        <v>7</v>
      </c>
      <c r="AN61" s="1">
        <f t="shared" si="35"/>
        <v>0.125</v>
      </c>
      <c r="AO61" s="96"/>
      <c r="AP61" s="96"/>
      <c r="AQ61" s="96"/>
      <c r="AR61" s="96"/>
      <c r="AS61" s="24">
        <f t="shared" si="25"/>
        <v>44236</v>
      </c>
      <c r="AT61" s="4">
        <f t="shared" si="26"/>
        <v>0</v>
      </c>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5">
        <f t="shared" si="27"/>
        <v>0</v>
      </c>
    </row>
    <row r="62" spans="1:73" ht="27.75" customHeight="1" x14ac:dyDescent="0.15">
      <c r="A62" s="19">
        <v>44237</v>
      </c>
      <c r="B62" s="3">
        <f t="shared" si="28"/>
        <v>7</v>
      </c>
      <c r="C62" s="3">
        <f t="shared" si="29"/>
        <v>3</v>
      </c>
      <c r="D62" s="79">
        <f t="shared" si="30"/>
        <v>1.25</v>
      </c>
      <c r="E62" s="60">
        <f t="shared" si="18"/>
        <v>0</v>
      </c>
      <c r="F62" s="60">
        <f t="shared" si="19"/>
        <v>0</v>
      </c>
      <c r="G62" s="80">
        <f t="shared" si="20"/>
        <v>1</v>
      </c>
      <c r="H62" s="60">
        <f t="shared" si="6"/>
        <v>1</v>
      </c>
      <c r="I62" s="61">
        <f t="shared" si="31"/>
        <v>0</v>
      </c>
      <c r="J62" s="21"/>
      <c r="K62" s="21"/>
      <c r="L62" s="21"/>
      <c r="M62" s="21"/>
      <c r="N62" s="22"/>
      <c r="O62" s="22"/>
      <c r="P62" s="85">
        <f t="shared" si="23"/>
        <v>0</v>
      </c>
      <c r="Q62" s="66">
        <f t="shared" si="7"/>
        <v>0</v>
      </c>
      <c r="R62" s="82">
        <f>(SUMIF($B$21:B62,B62,$Q$21:Q62))</f>
        <v>0</v>
      </c>
      <c r="S62" s="83">
        <f t="shared" si="36"/>
        <v>-2.4166666666666665</v>
      </c>
      <c r="T62" s="22">
        <f t="shared" si="8"/>
        <v>0</v>
      </c>
      <c r="U62" s="84">
        <f t="shared" si="9"/>
        <v>0</v>
      </c>
      <c r="V62" s="1">
        <f t="shared" si="10"/>
        <v>0</v>
      </c>
      <c r="W62" s="1">
        <f t="shared" si="11"/>
        <v>0</v>
      </c>
      <c r="X62" s="1">
        <f t="shared" si="21"/>
        <v>0</v>
      </c>
      <c r="Y62" s="83">
        <f t="shared" si="12"/>
        <v>0</v>
      </c>
      <c r="Z62" s="83">
        <f t="shared" si="13"/>
        <v>0</v>
      </c>
      <c r="AA62" s="1">
        <f t="shared" si="32"/>
        <v>0</v>
      </c>
      <c r="AB62" s="82"/>
      <c r="AC62" s="1"/>
      <c r="AD62" s="1">
        <f t="shared" si="14"/>
        <v>0</v>
      </c>
      <c r="AE62" s="21"/>
      <c r="AF62" s="20"/>
      <c r="AG62" s="20"/>
      <c r="AH62" s="21"/>
      <c r="AI62" s="21"/>
      <c r="AJ62" s="21"/>
      <c r="AK62" s="23"/>
      <c r="AL62" s="1">
        <f t="shared" si="33"/>
        <v>0</v>
      </c>
      <c r="AM62" s="1">
        <f t="shared" si="34"/>
        <v>7</v>
      </c>
      <c r="AN62" s="1">
        <f t="shared" si="35"/>
        <v>0.125</v>
      </c>
      <c r="AO62" s="96"/>
      <c r="AP62" s="96"/>
      <c r="AQ62" s="96"/>
      <c r="AR62" s="96"/>
      <c r="AS62" s="24">
        <f t="shared" si="25"/>
        <v>44237</v>
      </c>
      <c r="AT62" s="4">
        <f t="shared" si="26"/>
        <v>0</v>
      </c>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5">
        <f t="shared" si="27"/>
        <v>0</v>
      </c>
    </row>
    <row r="63" spans="1:73" ht="27.75" customHeight="1" x14ac:dyDescent="0.15">
      <c r="A63" s="19">
        <v>44238</v>
      </c>
      <c r="B63" s="3">
        <f t="shared" si="28"/>
        <v>7</v>
      </c>
      <c r="C63" s="3">
        <f t="shared" si="29"/>
        <v>4</v>
      </c>
      <c r="D63" s="79">
        <f t="shared" si="30"/>
        <v>1.25</v>
      </c>
      <c r="E63" s="60">
        <f t="shared" si="18"/>
        <v>0</v>
      </c>
      <c r="F63" s="60">
        <f t="shared" si="19"/>
        <v>0</v>
      </c>
      <c r="G63" s="80">
        <f t="shared" si="20"/>
        <v>1</v>
      </c>
      <c r="H63" s="60">
        <f t="shared" si="6"/>
        <v>1</v>
      </c>
      <c r="I63" s="61">
        <f t="shared" si="31"/>
        <v>0</v>
      </c>
      <c r="J63" s="21"/>
      <c r="K63" s="21"/>
      <c r="L63" s="21"/>
      <c r="M63" s="21"/>
      <c r="N63" s="22"/>
      <c r="O63" s="22"/>
      <c r="P63" s="85">
        <f t="shared" si="23"/>
        <v>0</v>
      </c>
      <c r="Q63" s="66">
        <f t="shared" si="7"/>
        <v>0</v>
      </c>
      <c r="R63" s="82">
        <f>(SUMIF($B$21:B63,B63,$Q$21:Q63))</f>
        <v>0</v>
      </c>
      <c r="S63" s="83">
        <f t="shared" si="36"/>
        <v>-2.4166666666666665</v>
      </c>
      <c r="T63" s="22">
        <f t="shared" si="8"/>
        <v>0</v>
      </c>
      <c r="U63" s="84">
        <f t="shared" si="9"/>
        <v>0</v>
      </c>
      <c r="V63" s="1">
        <f t="shared" si="10"/>
        <v>0</v>
      </c>
      <c r="W63" s="1">
        <f t="shared" si="11"/>
        <v>0</v>
      </c>
      <c r="X63" s="1">
        <f t="shared" si="21"/>
        <v>0</v>
      </c>
      <c r="Y63" s="83">
        <f t="shared" si="12"/>
        <v>0</v>
      </c>
      <c r="Z63" s="83">
        <f t="shared" si="13"/>
        <v>0</v>
      </c>
      <c r="AA63" s="1">
        <f t="shared" si="32"/>
        <v>0</v>
      </c>
      <c r="AB63" s="82"/>
      <c r="AC63" s="1"/>
      <c r="AD63" s="1">
        <f t="shared" si="14"/>
        <v>0</v>
      </c>
      <c r="AE63" s="21"/>
      <c r="AF63" s="20"/>
      <c r="AG63" s="20"/>
      <c r="AH63" s="21"/>
      <c r="AI63" s="21"/>
      <c r="AJ63" s="21"/>
      <c r="AK63" s="23"/>
      <c r="AL63" s="1">
        <f t="shared" si="33"/>
        <v>0</v>
      </c>
      <c r="AM63" s="1">
        <f t="shared" si="34"/>
        <v>7</v>
      </c>
      <c r="AN63" s="1">
        <f t="shared" si="35"/>
        <v>0.125</v>
      </c>
      <c r="AO63" s="96"/>
      <c r="AP63" s="96"/>
      <c r="AQ63" s="96"/>
      <c r="AR63" s="96"/>
      <c r="AS63" s="24">
        <f t="shared" si="25"/>
        <v>44238</v>
      </c>
      <c r="AT63" s="4">
        <f t="shared" si="26"/>
        <v>0</v>
      </c>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5">
        <f t="shared" si="27"/>
        <v>0</v>
      </c>
    </row>
    <row r="64" spans="1:73" ht="27.75" customHeight="1" x14ac:dyDescent="0.15">
      <c r="A64" s="19">
        <v>44239</v>
      </c>
      <c r="B64" s="3">
        <f t="shared" si="28"/>
        <v>7</v>
      </c>
      <c r="C64" s="3">
        <f t="shared" si="29"/>
        <v>5</v>
      </c>
      <c r="D64" s="79">
        <f t="shared" si="30"/>
        <v>1.25</v>
      </c>
      <c r="E64" s="60">
        <f t="shared" si="18"/>
        <v>0</v>
      </c>
      <c r="F64" s="60">
        <f t="shared" si="19"/>
        <v>0</v>
      </c>
      <c r="G64" s="80">
        <f t="shared" si="20"/>
        <v>1</v>
      </c>
      <c r="H64" s="60">
        <f t="shared" si="6"/>
        <v>1</v>
      </c>
      <c r="I64" s="61">
        <f t="shared" si="31"/>
        <v>0</v>
      </c>
      <c r="J64" s="21"/>
      <c r="K64" s="21"/>
      <c r="L64" s="21"/>
      <c r="M64" s="21"/>
      <c r="N64" s="22"/>
      <c r="O64" s="22"/>
      <c r="P64" s="85">
        <f t="shared" si="23"/>
        <v>0</v>
      </c>
      <c r="Q64" s="66">
        <f t="shared" si="7"/>
        <v>0</v>
      </c>
      <c r="R64" s="82">
        <f>(SUMIF($B$21:B64,B64,$Q$21:Q64))</f>
        <v>0</v>
      </c>
      <c r="S64" s="83">
        <f t="shared" si="36"/>
        <v>-2.4166666666666665</v>
      </c>
      <c r="T64" s="22">
        <f t="shared" si="8"/>
        <v>0</v>
      </c>
      <c r="U64" s="84">
        <f t="shared" si="9"/>
        <v>0</v>
      </c>
      <c r="V64" s="1">
        <f t="shared" si="10"/>
        <v>0</v>
      </c>
      <c r="W64" s="1">
        <f t="shared" si="11"/>
        <v>0</v>
      </c>
      <c r="X64" s="1">
        <f t="shared" si="21"/>
        <v>0</v>
      </c>
      <c r="Y64" s="83">
        <f t="shared" si="12"/>
        <v>0</v>
      </c>
      <c r="Z64" s="83">
        <f t="shared" si="13"/>
        <v>0</v>
      </c>
      <c r="AA64" s="1">
        <f t="shared" si="32"/>
        <v>0</v>
      </c>
      <c r="AB64" s="82"/>
      <c r="AC64" s="1"/>
      <c r="AD64" s="1">
        <f t="shared" si="14"/>
        <v>0</v>
      </c>
      <c r="AE64" s="21"/>
      <c r="AF64" s="20"/>
      <c r="AG64" s="20"/>
      <c r="AH64" s="21"/>
      <c r="AI64" s="21"/>
      <c r="AJ64" s="21"/>
      <c r="AK64" s="23"/>
      <c r="AL64" s="1">
        <f t="shared" si="33"/>
        <v>0</v>
      </c>
      <c r="AM64" s="1">
        <f t="shared" si="34"/>
        <v>7</v>
      </c>
      <c r="AN64" s="1">
        <f t="shared" si="35"/>
        <v>0.125</v>
      </c>
      <c r="AO64" s="96"/>
      <c r="AP64" s="96"/>
      <c r="AQ64" s="96"/>
      <c r="AR64" s="96"/>
      <c r="AS64" s="24">
        <f t="shared" si="25"/>
        <v>44239</v>
      </c>
      <c r="AT64" s="4">
        <f t="shared" si="26"/>
        <v>0</v>
      </c>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5">
        <f t="shared" si="27"/>
        <v>0</v>
      </c>
    </row>
    <row r="65" spans="1:73" ht="27.75" customHeight="1" x14ac:dyDescent="0.15">
      <c r="A65" s="19">
        <v>44240</v>
      </c>
      <c r="B65" s="3">
        <f t="shared" si="28"/>
        <v>7</v>
      </c>
      <c r="C65" s="3">
        <f t="shared" si="29"/>
        <v>6</v>
      </c>
      <c r="D65" s="79">
        <f t="shared" si="30"/>
        <v>1.25</v>
      </c>
      <c r="E65" s="60">
        <f t="shared" si="18"/>
        <v>0</v>
      </c>
      <c r="F65" s="60">
        <f t="shared" si="19"/>
        <v>0</v>
      </c>
      <c r="G65" s="80">
        <f t="shared" si="20"/>
        <v>1</v>
      </c>
      <c r="H65" s="60">
        <f t="shared" si="6"/>
        <v>1</v>
      </c>
      <c r="I65" s="61">
        <f t="shared" si="31"/>
        <v>0</v>
      </c>
      <c r="J65" s="21"/>
      <c r="K65" s="21"/>
      <c r="L65" s="21"/>
      <c r="M65" s="21"/>
      <c r="N65" s="22"/>
      <c r="O65" s="22"/>
      <c r="P65" s="85">
        <f t="shared" si="23"/>
        <v>0</v>
      </c>
      <c r="Q65" s="66">
        <f t="shared" si="7"/>
        <v>0</v>
      </c>
      <c r="R65" s="82">
        <f>(SUMIF($B$21:B65,B65,$Q$21:Q65))</f>
        <v>0</v>
      </c>
      <c r="S65" s="83">
        <f t="shared" si="36"/>
        <v>-2.4166666666666665</v>
      </c>
      <c r="T65" s="22">
        <f t="shared" si="8"/>
        <v>0</v>
      </c>
      <c r="U65" s="84">
        <f t="shared" si="9"/>
        <v>0</v>
      </c>
      <c r="V65" s="1">
        <f t="shared" si="10"/>
        <v>0</v>
      </c>
      <c r="W65" s="1">
        <f t="shared" si="11"/>
        <v>0</v>
      </c>
      <c r="X65" s="1">
        <f t="shared" si="21"/>
        <v>0</v>
      </c>
      <c r="Y65" s="83">
        <f t="shared" si="12"/>
        <v>0</v>
      </c>
      <c r="Z65" s="83">
        <f t="shared" si="13"/>
        <v>0</v>
      </c>
      <c r="AA65" s="1">
        <f t="shared" si="32"/>
        <v>0</v>
      </c>
      <c r="AB65" s="82"/>
      <c r="AC65" s="1"/>
      <c r="AD65" s="1">
        <f t="shared" si="14"/>
        <v>0</v>
      </c>
      <c r="AE65" s="21"/>
      <c r="AF65" s="20"/>
      <c r="AG65" s="20"/>
      <c r="AH65" s="21"/>
      <c r="AI65" s="21"/>
      <c r="AJ65" s="21"/>
      <c r="AK65" s="23"/>
      <c r="AL65" s="1">
        <f t="shared" si="33"/>
        <v>0</v>
      </c>
      <c r="AM65" s="1">
        <f t="shared" si="34"/>
        <v>7</v>
      </c>
      <c r="AN65" s="1">
        <f t="shared" si="35"/>
        <v>0.125</v>
      </c>
      <c r="AO65" s="96"/>
      <c r="AP65" s="96"/>
      <c r="AQ65" s="96"/>
      <c r="AR65" s="96"/>
      <c r="AS65" s="24">
        <f t="shared" si="25"/>
        <v>44240</v>
      </c>
      <c r="AT65" s="4">
        <f t="shared" si="26"/>
        <v>0</v>
      </c>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5">
        <f t="shared" si="27"/>
        <v>0</v>
      </c>
    </row>
    <row r="66" spans="1:73" ht="27.75" customHeight="1" x14ac:dyDescent="0.15">
      <c r="A66" s="19">
        <v>44241</v>
      </c>
      <c r="B66" s="3">
        <f t="shared" si="28"/>
        <v>7</v>
      </c>
      <c r="C66" s="3">
        <f t="shared" si="29"/>
        <v>7</v>
      </c>
      <c r="D66" s="79">
        <f t="shared" si="30"/>
        <v>1.25</v>
      </c>
      <c r="E66" s="60">
        <f t="shared" si="18"/>
        <v>0</v>
      </c>
      <c r="F66" s="60">
        <f t="shared" si="19"/>
        <v>0</v>
      </c>
      <c r="G66" s="80">
        <f t="shared" si="20"/>
        <v>1.5</v>
      </c>
      <c r="H66" s="60">
        <f t="shared" si="6"/>
        <v>1</v>
      </c>
      <c r="I66" s="61">
        <f t="shared" si="31"/>
        <v>0</v>
      </c>
      <c r="J66" s="21"/>
      <c r="K66" s="21"/>
      <c r="L66" s="21"/>
      <c r="M66" s="21"/>
      <c r="N66" s="22"/>
      <c r="O66" s="22"/>
      <c r="P66" s="85">
        <f t="shared" si="23"/>
        <v>0</v>
      </c>
      <c r="Q66" s="66">
        <f t="shared" si="7"/>
        <v>0</v>
      </c>
      <c r="R66" s="82">
        <f>(SUMIF($B$21:B66,B66,$Q$21:Q66))</f>
        <v>0</v>
      </c>
      <c r="S66" s="83">
        <f t="shared" si="36"/>
        <v>-2.4166666666666665</v>
      </c>
      <c r="T66" s="22">
        <f t="shared" si="8"/>
        <v>0</v>
      </c>
      <c r="U66" s="84">
        <f t="shared" si="9"/>
        <v>0</v>
      </c>
      <c r="V66" s="1">
        <f t="shared" si="10"/>
        <v>0</v>
      </c>
      <c r="W66" s="1">
        <f t="shared" si="11"/>
        <v>0</v>
      </c>
      <c r="X66" s="1">
        <f t="shared" si="21"/>
        <v>0</v>
      </c>
      <c r="Y66" s="83">
        <f t="shared" si="12"/>
        <v>0</v>
      </c>
      <c r="Z66" s="83">
        <f t="shared" si="13"/>
        <v>0</v>
      </c>
      <c r="AA66" s="1">
        <f t="shared" si="32"/>
        <v>0</v>
      </c>
      <c r="AB66" s="82"/>
      <c r="AC66" s="1"/>
      <c r="AD66" s="1">
        <f t="shared" si="14"/>
        <v>0</v>
      </c>
      <c r="AE66" s="21"/>
      <c r="AF66" s="20"/>
      <c r="AG66" s="20"/>
      <c r="AH66" s="21"/>
      <c r="AI66" s="21"/>
      <c r="AJ66" s="21"/>
      <c r="AK66" s="23"/>
      <c r="AL66" s="1">
        <f t="shared" si="33"/>
        <v>0</v>
      </c>
      <c r="AM66" s="1">
        <f t="shared" si="34"/>
        <v>7</v>
      </c>
      <c r="AN66" s="1">
        <f t="shared" si="35"/>
        <v>0.125</v>
      </c>
      <c r="AO66" s="96"/>
      <c r="AP66" s="96"/>
      <c r="AQ66" s="96"/>
      <c r="AR66" s="96"/>
      <c r="AS66" s="24">
        <f t="shared" si="25"/>
        <v>44241</v>
      </c>
      <c r="AT66" s="4">
        <f t="shared" si="26"/>
        <v>0</v>
      </c>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5">
        <f t="shared" si="27"/>
        <v>0</v>
      </c>
    </row>
    <row r="67" spans="1:73" ht="27.75" customHeight="1" x14ac:dyDescent="0.15">
      <c r="A67" s="19">
        <v>44242</v>
      </c>
      <c r="B67" s="3">
        <f t="shared" si="28"/>
        <v>7</v>
      </c>
      <c r="C67" s="3">
        <f t="shared" si="29"/>
        <v>1</v>
      </c>
      <c r="D67" s="79">
        <f t="shared" si="30"/>
        <v>1.25</v>
      </c>
      <c r="E67" s="60">
        <f t="shared" si="18"/>
        <v>0</v>
      </c>
      <c r="F67" s="60">
        <f t="shared" si="19"/>
        <v>0</v>
      </c>
      <c r="G67" s="80">
        <f t="shared" si="20"/>
        <v>1</v>
      </c>
      <c r="H67" s="60">
        <f t="shared" si="6"/>
        <v>1</v>
      </c>
      <c r="I67" s="61">
        <f t="shared" si="31"/>
        <v>0</v>
      </c>
      <c r="J67" s="21"/>
      <c r="K67" s="21"/>
      <c r="L67" s="21"/>
      <c r="M67" s="21"/>
      <c r="N67" s="22"/>
      <c r="O67" s="22"/>
      <c r="P67" s="85">
        <f t="shared" si="23"/>
        <v>0</v>
      </c>
      <c r="Q67" s="66">
        <f t="shared" si="7"/>
        <v>0</v>
      </c>
      <c r="R67" s="82">
        <f>(SUMIF($B$21:B67,B67,$Q$21:Q67))</f>
        <v>0</v>
      </c>
      <c r="S67" s="83">
        <f t="shared" si="36"/>
        <v>-2.4166666666666665</v>
      </c>
      <c r="T67" s="22">
        <f t="shared" si="8"/>
        <v>0</v>
      </c>
      <c r="U67" s="84">
        <f t="shared" si="9"/>
        <v>0</v>
      </c>
      <c r="V67" s="1">
        <f t="shared" si="10"/>
        <v>0</v>
      </c>
      <c r="W67" s="1">
        <f t="shared" si="11"/>
        <v>0</v>
      </c>
      <c r="X67" s="1">
        <f t="shared" si="21"/>
        <v>0</v>
      </c>
      <c r="Y67" s="83">
        <f t="shared" si="12"/>
        <v>0</v>
      </c>
      <c r="Z67" s="83">
        <f t="shared" si="13"/>
        <v>0</v>
      </c>
      <c r="AA67" s="1">
        <f t="shared" si="32"/>
        <v>0</v>
      </c>
      <c r="AB67" s="82"/>
      <c r="AC67" s="1"/>
      <c r="AD67" s="1">
        <f t="shared" si="14"/>
        <v>0</v>
      </c>
      <c r="AE67" s="21"/>
      <c r="AF67" s="20"/>
      <c r="AG67" s="20"/>
      <c r="AH67" s="21"/>
      <c r="AI67" s="21"/>
      <c r="AJ67" s="21"/>
      <c r="AK67" s="23"/>
      <c r="AL67" s="1">
        <f t="shared" si="33"/>
        <v>0</v>
      </c>
      <c r="AM67" s="1">
        <f t="shared" si="34"/>
        <v>7</v>
      </c>
      <c r="AN67" s="1">
        <f t="shared" si="35"/>
        <v>0.125</v>
      </c>
      <c r="AO67" s="96"/>
      <c r="AP67" s="96"/>
      <c r="AQ67" s="96"/>
      <c r="AR67" s="96"/>
      <c r="AS67" s="24">
        <f t="shared" si="25"/>
        <v>44242</v>
      </c>
      <c r="AT67" s="4">
        <f t="shared" si="26"/>
        <v>0</v>
      </c>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5">
        <f t="shared" si="27"/>
        <v>0</v>
      </c>
    </row>
    <row r="68" spans="1:73" ht="27.75" customHeight="1" x14ac:dyDescent="0.15">
      <c r="A68" s="19">
        <v>44243</v>
      </c>
      <c r="B68" s="3">
        <f t="shared" si="28"/>
        <v>8</v>
      </c>
      <c r="C68" s="3">
        <f t="shared" si="29"/>
        <v>2</v>
      </c>
      <c r="D68" s="79">
        <f t="shared" si="30"/>
        <v>1.25</v>
      </c>
      <c r="E68" s="60">
        <f t="shared" si="18"/>
        <v>0</v>
      </c>
      <c r="F68" s="60">
        <f t="shared" si="19"/>
        <v>0</v>
      </c>
      <c r="G68" s="80">
        <f t="shared" si="20"/>
        <v>1</v>
      </c>
      <c r="H68" s="60">
        <f t="shared" si="6"/>
        <v>1</v>
      </c>
      <c r="I68" s="61">
        <f t="shared" si="31"/>
        <v>0</v>
      </c>
      <c r="J68" s="21"/>
      <c r="K68" s="21"/>
      <c r="L68" s="21"/>
      <c r="M68" s="21"/>
      <c r="N68" s="22"/>
      <c r="O68" s="22"/>
      <c r="P68" s="85">
        <f t="shared" si="23"/>
        <v>0</v>
      </c>
      <c r="Q68" s="66">
        <f t="shared" si="7"/>
        <v>0</v>
      </c>
      <c r="R68" s="82">
        <f>(SUMIF($B$21:B68,B68,$Q$21:Q68))</f>
        <v>0</v>
      </c>
      <c r="S68" s="83">
        <f t="shared" si="36"/>
        <v>-2.4166666666666665</v>
      </c>
      <c r="T68" s="22">
        <f t="shared" si="8"/>
        <v>0</v>
      </c>
      <c r="U68" s="84">
        <f t="shared" si="9"/>
        <v>0</v>
      </c>
      <c r="V68" s="1">
        <f t="shared" si="10"/>
        <v>0</v>
      </c>
      <c r="W68" s="1">
        <f t="shared" si="11"/>
        <v>0</v>
      </c>
      <c r="X68" s="1">
        <f t="shared" si="21"/>
        <v>0</v>
      </c>
      <c r="Y68" s="83">
        <f t="shared" si="12"/>
        <v>0</v>
      </c>
      <c r="Z68" s="83">
        <f t="shared" si="13"/>
        <v>0</v>
      </c>
      <c r="AA68" s="1">
        <f t="shared" si="32"/>
        <v>0</v>
      </c>
      <c r="AB68" s="82"/>
      <c r="AC68" s="1"/>
      <c r="AD68" s="1">
        <f t="shared" si="14"/>
        <v>0</v>
      </c>
      <c r="AE68" s="21"/>
      <c r="AF68" s="20"/>
      <c r="AG68" s="20"/>
      <c r="AH68" s="21"/>
      <c r="AI68" s="21"/>
      <c r="AJ68" s="21"/>
      <c r="AK68" s="23"/>
      <c r="AL68" s="1">
        <f t="shared" si="33"/>
        <v>0</v>
      </c>
      <c r="AM68" s="1">
        <f t="shared" si="34"/>
        <v>7</v>
      </c>
      <c r="AN68" s="1">
        <f t="shared" si="35"/>
        <v>0.125</v>
      </c>
      <c r="AO68" s="96"/>
      <c r="AP68" s="96"/>
      <c r="AQ68" s="96"/>
      <c r="AR68" s="96"/>
      <c r="AS68" s="24">
        <f t="shared" si="25"/>
        <v>44243</v>
      </c>
      <c r="AT68" s="4">
        <f t="shared" si="26"/>
        <v>0</v>
      </c>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5">
        <f t="shared" si="27"/>
        <v>0</v>
      </c>
    </row>
    <row r="69" spans="1:73" ht="27.75" customHeight="1" x14ac:dyDescent="0.15">
      <c r="A69" s="19">
        <v>44244</v>
      </c>
      <c r="B69" s="3">
        <f t="shared" si="28"/>
        <v>8</v>
      </c>
      <c r="C69" s="3">
        <f t="shared" si="29"/>
        <v>3</v>
      </c>
      <c r="D69" s="79">
        <f t="shared" si="30"/>
        <v>1.25</v>
      </c>
      <c r="E69" s="60">
        <f t="shared" si="18"/>
        <v>0</v>
      </c>
      <c r="F69" s="60">
        <f t="shared" si="19"/>
        <v>0</v>
      </c>
      <c r="G69" s="80">
        <f t="shared" si="20"/>
        <v>1</v>
      </c>
      <c r="H69" s="60">
        <f t="shared" si="6"/>
        <v>1</v>
      </c>
      <c r="I69" s="61">
        <f t="shared" si="31"/>
        <v>0</v>
      </c>
      <c r="J69" s="21"/>
      <c r="K69" s="21"/>
      <c r="L69" s="21"/>
      <c r="M69" s="21"/>
      <c r="N69" s="22"/>
      <c r="O69" s="22"/>
      <c r="P69" s="85">
        <f t="shared" si="23"/>
        <v>0</v>
      </c>
      <c r="Q69" s="66">
        <f t="shared" si="7"/>
        <v>0</v>
      </c>
      <c r="R69" s="82">
        <f>(SUMIF($B$21:B69,B69,$Q$21:Q69))</f>
        <v>0</v>
      </c>
      <c r="S69" s="83">
        <f t="shared" si="36"/>
        <v>-2.4166666666666665</v>
      </c>
      <c r="T69" s="22">
        <f t="shared" si="8"/>
        <v>0</v>
      </c>
      <c r="U69" s="84">
        <f t="shared" si="9"/>
        <v>0</v>
      </c>
      <c r="V69" s="1">
        <f t="shared" si="10"/>
        <v>0</v>
      </c>
      <c r="W69" s="1">
        <f t="shared" si="11"/>
        <v>0</v>
      </c>
      <c r="X69" s="1">
        <f t="shared" si="21"/>
        <v>0</v>
      </c>
      <c r="Y69" s="83">
        <f t="shared" si="12"/>
        <v>0</v>
      </c>
      <c r="Z69" s="83">
        <f t="shared" si="13"/>
        <v>0</v>
      </c>
      <c r="AA69" s="1">
        <f t="shared" si="32"/>
        <v>0</v>
      </c>
      <c r="AB69" s="82"/>
      <c r="AC69" s="1"/>
      <c r="AD69" s="1">
        <f t="shared" si="14"/>
        <v>0</v>
      </c>
      <c r="AE69" s="21"/>
      <c r="AF69" s="20"/>
      <c r="AG69" s="20"/>
      <c r="AH69" s="21"/>
      <c r="AI69" s="21"/>
      <c r="AJ69" s="21"/>
      <c r="AK69" s="23"/>
      <c r="AL69" s="1">
        <f t="shared" si="33"/>
        <v>0</v>
      </c>
      <c r="AM69" s="1">
        <f t="shared" si="34"/>
        <v>7</v>
      </c>
      <c r="AN69" s="1">
        <f t="shared" si="35"/>
        <v>0.125</v>
      </c>
      <c r="AO69" s="96"/>
      <c r="AP69" s="96"/>
      <c r="AQ69" s="96"/>
      <c r="AR69" s="96"/>
      <c r="AS69" s="24">
        <f t="shared" si="25"/>
        <v>44244</v>
      </c>
      <c r="AT69" s="4">
        <f t="shared" si="26"/>
        <v>0</v>
      </c>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5">
        <f t="shared" si="27"/>
        <v>0</v>
      </c>
    </row>
    <row r="70" spans="1:73" ht="27.75" customHeight="1" x14ac:dyDescent="0.15">
      <c r="A70" s="19">
        <v>44245</v>
      </c>
      <c r="B70" s="3">
        <f t="shared" si="28"/>
        <v>8</v>
      </c>
      <c r="C70" s="3">
        <f t="shared" si="29"/>
        <v>4</v>
      </c>
      <c r="D70" s="79">
        <f t="shared" si="30"/>
        <v>1.25</v>
      </c>
      <c r="E70" s="60">
        <f t="shared" si="18"/>
        <v>0</v>
      </c>
      <c r="F70" s="60">
        <f t="shared" si="19"/>
        <v>0</v>
      </c>
      <c r="G70" s="80">
        <f t="shared" si="20"/>
        <v>1</v>
      </c>
      <c r="H70" s="60">
        <f t="shared" si="6"/>
        <v>1</v>
      </c>
      <c r="I70" s="61">
        <f t="shared" si="31"/>
        <v>0</v>
      </c>
      <c r="J70" s="21"/>
      <c r="K70" s="21"/>
      <c r="L70" s="21"/>
      <c r="M70" s="21"/>
      <c r="N70" s="22"/>
      <c r="O70" s="22"/>
      <c r="P70" s="85">
        <f t="shared" si="23"/>
        <v>0</v>
      </c>
      <c r="Q70" s="66">
        <f t="shared" si="7"/>
        <v>0</v>
      </c>
      <c r="R70" s="82">
        <f>(SUMIF($B$21:B70,B70,$Q$21:Q70))</f>
        <v>0</v>
      </c>
      <c r="S70" s="83">
        <f t="shared" si="36"/>
        <v>-2.4166666666666665</v>
      </c>
      <c r="T70" s="22">
        <f t="shared" si="8"/>
        <v>0</v>
      </c>
      <c r="U70" s="84">
        <f t="shared" si="9"/>
        <v>0</v>
      </c>
      <c r="V70" s="1">
        <f t="shared" si="10"/>
        <v>0</v>
      </c>
      <c r="W70" s="1">
        <f t="shared" si="11"/>
        <v>0</v>
      </c>
      <c r="X70" s="1">
        <f t="shared" si="21"/>
        <v>0</v>
      </c>
      <c r="Y70" s="83">
        <f t="shared" si="12"/>
        <v>0</v>
      </c>
      <c r="Z70" s="83">
        <f t="shared" si="13"/>
        <v>0</v>
      </c>
      <c r="AA70" s="1">
        <f t="shared" si="32"/>
        <v>0</v>
      </c>
      <c r="AB70" s="82"/>
      <c r="AC70" s="1"/>
      <c r="AD70" s="1">
        <f t="shared" si="14"/>
        <v>0</v>
      </c>
      <c r="AE70" s="21"/>
      <c r="AF70" s="20"/>
      <c r="AG70" s="20"/>
      <c r="AH70" s="21"/>
      <c r="AI70" s="21"/>
      <c r="AJ70" s="21"/>
      <c r="AK70" s="23"/>
      <c r="AL70" s="1">
        <f t="shared" si="33"/>
        <v>0</v>
      </c>
      <c r="AM70" s="1">
        <f t="shared" si="34"/>
        <v>7</v>
      </c>
      <c r="AN70" s="1">
        <f t="shared" si="35"/>
        <v>0.125</v>
      </c>
      <c r="AO70" s="96"/>
      <c r="AP70" s="96"/>
      <c r="AQ70" s="96"/>
      <c r="AR70" s="96"/>
      <c r="AS70" s="24">
        <f t="shared" si="25"/>
        <v>44245</v>
      </c>
      <c r="AT70" s="4">
        <f t="shared" si="26"/>
        <v>0</v>
      </c>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5">
        <f t="shared" si="27"/>
        <v>0</v>
      </c>
    </row>
    <row r="71" spans="1:73" ht="27.75" customHeight="1" x14ac:dyDescent="0.15">
      <c r="A71" s="19">
        <v>44246</v>
      </c>
      <c r="B71" s="3">
        <f t="shared" si="28"/>
        <v>8</v>
      </c>
      <c r="C71" s="3">
        <f t="shared" si="29"/>
        <v>5</v>
      </c>
      <c r="D71" s="79">
        <f t="shared" si="30"/>
        <v>1.25</v>
      </c>
      <c r="E71" s="60">
        <f t="shared" si="18"/>
        <v>0</v>
      </c>
      <c r="F71" s="60">
        <f t="shared" si="19"/>
        <v>0</v>
      </c>
      <c r="G71" s="80">
        <f t="shared" si="20"/>
        <v>1</v>
      </c>
      <c r="H71" s="60">
        <f t="shared" si="6"/>
        <v>1</v>
      </c>
      <c r="I71" s="61">
        <f t="shared" si="31"/>
        <v>0</v>
      </c>
      <c r="J71" s="21"/>
      <c r="K71" s="21"/>
      <c r="L71" s="21"/>
      <c r="M71" s="21"/>
      <c r="N71" s="22"/>
      <c r="O71" s="22"/>
      <c r="P71" s="85">
        <f t="shared" si="23"/>
        <v>0</v>
      </c>
      <c r="Q71" s="66">
        <f t="shared" si="7"/>
        <v>0</v>
      </c>
      <c r="R71" s="82">
        <f>(SUMIF($B$21:B71,B71,$Q$21:Q71))</f>
        <v>0</v>
      </c>
      <c r="S71" s="83">
        <f t="shared" si="36"/>
        <v>-2.4166666666666665</v>
      </c>
      <c r="T71" s="22">
        <f t="shared" si="8"/>
        <v>0</v>
      </c>
      <c r="U71" s="84">
        <f t="shared" si="9"/>
        <v>0</v>
      </c>
      <c r="V71" s="1">
        <f t="shared" si="10"/>
        <v>0</v>
      </c>
      <c r="W71" s="1">
        <f t="shared" si="11"/>
        <v>0</v>
      </c>
      <c r="X71" s="1">
        <f t="shared" si="21"/>
        <v>0</v>
      </c>
      <c r="Y71" s="83">
        <f t="shared" si="12"/>
        <v>0</v>
      </c>
      <c r="Z71" s="83">
        <f t="shared" si="13"/>
        <v>0</v>
      </c>
      <c r="AA71" s="1">
        <f t="shared" si="32"/>
        <v>0</v>
      </c>
      <c r="AB71" s="82"/>
      <c r="AC71" s="1"/>
      <c r="AD71" s="1">
        <f t="shared" si="14"/>
        <v>0</v>
      </c>
      <c r="AE71" s="21"/>
      <c r="AF71" s="20"/>
      <c r="AG71" s="20"/>
      <c r="AH71" s="21"/>
      <c r="AI71" s="21"/>
      <c r="AJ71" s="21"/>
      <c r="AK71" s="23"/>
      <c r="AL71" s="1">
        <f t="shared" si="33"/>
        <v>0</v>
      </c>
      <c r="AM71" s="1">
        <f t="shared" si="34"/>
        <v>7</v>
      </c>
      <c r="AN71" s="1">
        <f t="shared" si="35"/>
        <v>0.125</v>
      </c>
      <c r="AO71" s="96"/>
      <c r="AP71" s="96"/>
      <c r="AQ71" s="96"/>
      <c r="AR71" s="96"/>
      <c r="AS71" s="24">
        <f t="shared" si="25"/>
        <v>44246</v>
      </c>
      <c r="AT71" s="4">
        <f t="shared" si="26"/>
        <v>0</v>
      </c>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5">
        <f t="shared" si="27"/>
        <v>0</v>
      </c>
    </row>
    <row r="72" spans="1:73" ht="27.75" customHeight="1" x14ac:dyDescent="0.15">
      <c r="A72" s="19">
        <v>44247</v>
      </c>
      <c r="B72" s="3">
        <f t="shared" si="28"/>
        <v>8</v>
      </c>
      <c r="C72" s="3">
        <f t="shared" si="29"/>
        <v>6</v>
      </c>
      <c r="D72" s="79">
        <f t="shared" si="30"/>
        <v>1.25</v>
      </c>
      <c r="E72" s="60">
        <f t="shared" si="18"/>
        <v>0</v>
      </c>
      <c r="F72" s="60">
        <f t="shared" si="19"/>
        <v>0</v>
      </c>
      <c r="G72" s="80">
        <f t="shared" si="20"/>
        <v>1</v>
      </c>
      <c r="H72" s="60">
        <f t="shared" si="6"/>
        <v>1</v>
      </c>
      <c r="I72" s="61">
        <f t="shared" si="31"/>
        <v>0</v>
      </c>
      <c r="J72" s="21"/>
      <c r="K72" s="21"/>
      <c r="L72" s="21"/>
      <c r="M72" s="21"/>
      <c r="N72" s="22"/>
      <c r="O72" s="22"/>
      <c r="P72" s="85">
        <f t="shared" si="23"/>
        <v>0</v>
      </c>
      <c r="Q72" s="66">
        <f t="shared" si="7"/>
        <v>0</v>
      </c>
      <c r="R72" s="82">
        <f>(SUMIF($B$21:B72,B72,$Q$21:Q72))</f>
        <v>0</v>
      </c>
      <c r="S72" s="83">
        <f t="shared" si="36"/>
        <v>-2.4166666666666665</v>
      </c>
      <c r="T72" s="22">
        <f t="shared" si="8"/>
        <v>0</v>
      </c>
      <c r="U72" s="84">
        <f t="shared" si="9"/>
        <v>0</v>
      </c>
      <c r="V72" s="1">
        <f t="shared" si="10"/>
        <v>0</v>
      </c>
      <c r="W72" s="1">
        <f t="shared" si="11"/>
        <v>0</v>
      </c>
      <c r="X72" s="1">
        <f t="shared" si="21"/>
        <v>0</v>
      </c>
      <c r="Y72" s="83">
        <f t="shared" si="12"/>
        <v>0</v>
      </c>
      <c r="Z72" s="83">
        <f t="shared" si="13"/>
        <v>0</v>
      </c>
      <c r="AA72" s="1">
        <f t="shared" si="32"/>
        <v>0</v>
      </c>
      <c r="AB72" s="82"/>
      <c r="AC72" s="1"/>
      <c r="AD72" s="1">
        <f t="shared" si="14"/>
        <v>0</v>
      </c>
      <c r="AE72" s="21"/>
      <c r="AF72" s="20"/>
      <c r="AG72" s="20"/>
      <c r="AH72" s="21"/>
      <c r="AI72" s="21"/>
      <c r="AJ72" s="21"/>
      <c r="AK72" s="23"/>
      <c r="AL72" s="1">
        <f t="shared" si="33"/>
        <v>0</v>
      </c>
      <c r="AM72" s="1">
        <f t="shared" si="34"/>
        <v>7</v>
      </c>
      <c r="AN72" s="1">
        <f t="shared" si="35"/>
        <v>0.125</v>
      </c>
      <c r="AO72" s="96"/>
      <c r="AP72" s="96"/>
      <c r="AQ72" s="96"/>
      <c r="AR72" s="96"/>
      <c r="AS72" s="24">
        <f t="shared" si="25"/>
        <v>44247</v>
      </c>
      <c r="AT72" s="4">
        <f t="shared" si="26"/>
        <v>0</v>
      </c>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5">
        <f t="shared" si="27"/>
        <v>0</v>
      </c>
    </row>
    <row r="73" spans="1:73" ht="27.75" customHeight="1" x14ac:dyDescent="0.15">
      <c r="A73" s="19">
        <v>44248</v>
      </c>
      <c r="B73" s="3">
        <f t="shared" si="28"/>
        <v>8</v>
      </c>
      <c r="C73" s="3">
        <f t="shared" si="29"/>
        <v>7</v>
      </c>
      <c r="D73" s="79">
        <f t="shared" si="30"/>
        <v>1.25</v>
      </c>
      <c r="E73" s="60">
        <f t="shared" si="18"/>
        <v>0</v>
      </c>
      <c r="F73" s="60">
        <f t="shared" si="19"/>
        <v>0</v>
      </c>
      <c r="G73" s="80">
        <f t="shared" si="20"/>
        <v>1.5</v>
      </c>
      <c r="H73" s="60">
        <f t="shared" si="6"/>
        <v>1</v>
      </c>
      <c r="I73" s="61">
        <f t="shared" si="31"/>
        <v>0</v>
      </c>
      <c r="J73" s="21"/>
      <c r="K73" s="21"/>
      <c r="L73" s="21"/>
      <c r="M73" s="21"/>
      <c r="N73" s="22"/>
      <c r="O73" s="22"/>
      <c r="P73" s="85">
        <f t="shared" si="23"/>
        <v>0</v>
      </c>
      <c r="Q73" s="66">
        <f t="shared" si="7"/>
        <v>0</v>
      </c>
      <c r="R73" s="82">
        <f>(SUMIF($B$21:B73,B73,$Q$21:Q73))</f>
        <v>0</v>
      </c>
      <c r="S73" s="83">
        <f t="shared" si="36"/>
        <v>-2.4166666666666665</v>
      </c>
      <c r="T73" s="22">
        <f t="shared" si="8"/>
        <v>0</v>
      </c>
      <c r="U73" s="84">
        <f t="shared" si="9"/>
        <v>0</v>
      </c>
      <c r="V73" s="1">
        <f t="shared" si="10"/>
        <v>0</v>
      </c>
      <c r="W73" s="1">
        <f t="shared" si="11"/>
        <v>0</v>
      </c>
      <c r="X73" s="1">
        <f t="shared" si="21"/>
        <v>0</v>
      </c>
      <c r="Y73" s="83">
        <f t="shared" si="12"/>
        <v>0</v>
      </c>
      <c r="Z73" s="83">
        <f t="shared" si="13"/>
        <v>0</v>
      </c>
      <c r="AA73" s="1">
        <f t="shared" si="32"/>
        <v>0</v>
      </c>
      <c r="AB73" s="82"/>
      <c r="AC73" s="1"/>
      <c r="AD73" s="1">
        <f t="shared" si="14"/>
        <v>0</v>
      </c>
      <c r="AE73" s="21"/>
      <c r="AF73" s="20"/>
      <c r="AG73" s="20"/>
      <c r="AH73" s="21"/>
      <c r="AI73" s="21"/>
      <c r="AJ73" s="21"/>
      <c r="AK73" s="23"/>
      <c r="AL73" s="1">
        <f t="shared" si="33"/>
        <v>0</v>
      </c>
      <c r="AM73" s="1">
        <f t="shared" si="34"/>
        <v>7</v>
      </c>
      <c r="AN73" s="1">
        <f t="shared" si="35"/>
        <v>0.125</v>
      </c>
      <c r="AO73" s="96"/>
      <c r="AP73" s="96"/>
      <c r="AQ73" s="96"/>
      <c r="AR73" s="96"/>
      <c r="AS73" s="24">
        <f t="shared" si="25"/>
        <v>44248</v>
      </c>
      <c r="AT73" s="4">
        <f t="shared" si="26"/>
        <v>0</v>
      </c>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5">
        <f t="shared" si="27"/>
        <v>0</v>
      </c>
    </row>
    <row r="74" spans="1:73" ht="27.75" customHeight="1" x14ac:dyDescent="0.15">
      <c r="A74" s="19">
        <v>44249</v>
      </c>
      <c r="B74" s="3">
        <f t="shared" si="28"/>
        <v>8</v>
      </c>
      <c r="C74" s="3">
        <f t="shared" si="29"/>
        <v>1</v>
      </c>
      <c r="D74" s="79">
        <f t="shared" si="30"/>
        <v>1.25</v>
      </c>
      <c r="E74" s="60">
        <f t="shared" si="18"/>
        <v>0</v>
      </c>
      <c r="F74" s="60">
        <f t="shared" si="19"/>
        <v>0</v>
      </c>
      <c r="G74" s="80">
        <f t="shared" si="20"/>
        <v>1</v>
      </c>
      <c r="H74" s="60">
        <f t="shared" si="6"/>
        <v>1</v>
      </c>
      <c r="I74" s="61">
        <f t="shared" si="31"/>
        <v>0</v>
      </c>
      <c r="J74" s="21"/>
      <c r="K74" s="21"/>
      <c r="L74" s="21"/>
      <c r="M74" s="21"/>
      <c r="N74" s="22"/>
      <c r="O74" s="22"/>
      <c r="P74" s="85">
        <f t="shared" si="23"/>
        <v>0</v>
      </c>
      <c r="Q74" s="66">
        <f t="shared" si="7"/>
        <v>0</v>
      </c>
      <c r="R74" s="82">
        <f>(SUMIF($B$21:B74,B74,$Q$21:Q74))</f>
        <v>0</v>
      </c>
      <c r="S74" s="83">
        <f t="shared" si="36"/>
        <v>-2.4166666666666665</v>
      </c>
      <c r="T74" s="22">
        <f t="shared" si="8"/>
        <v>0</v>
      </c>
      <c r="U74" s="84">
        <f t="shared" si="9"/>
        <v>0</v>
      </c>
      <c r="V74" s="1">
        <f t="shared" si="10"/>
        <v>0</v>
      </c>
      <c r="W74" s="1">
        <f t="shared" si="11"/>
        <v>0</v>
      </c>
      <c r="X74" s="1">
        <f t="shared" si="21"/>
        <v>0</v>
      </c>
      <c r="Y74" s="83">
        <f t="shared" si="12"/>
        <v>0</v>
      </c>
      <c r="Z74" s="83">
        <f t="shared" si="13"/>
        <v>0</v>
      </c>
      <c r="AA74" s="1">
        <f t="shared" si="32"/>
        <v>0</v>
      </c>
      <c r="AB74" s="82"/>
      <c r="AC74" s="1"/>
      <c r="AD74" s="1">
        <f t="shared" si="14"/>
        <v>0</v>
      </c>
      <c r="AE74" s="21"/>
      <c r="AF74" s="20"/>
      <c r="AG74" s="20"/>
      <c r="AH74" s="21"/>
      <c r="AI74" s="21"/>
      <c r="AJ74" s="21"/>
      <c r="AK74" s="23"/>
      <c r="AL74" s="1">
        <f t="shared" si="33"/>
        <v>0</v>
      </c>
      <c r="AM74" s="1">
        <f t="shared" si="34"/>
        <v>7</v>
      </c>
      <c r="AN74" s="1">
        <f t="shared" si="35"/>
        <v>0.125</v>
      </c>
      <c r="AO74" s="96"/>
      <c r="AP74" s="96"/>
      <c r="AQ74" s="96"/>
      <c r="AR74" s="96"/>
      <c r="AS74" s="24">
        <f t="shared" si="25"/>
        <v>44249</v>
      </c>
      <c r="AT74" s="4">
        <f t="shared" si="26"/>
        <v>0</v>
      </c>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5">
        <f t="shared" si="27"/>
        <v>0</v>
      </c>
    </row>
    <row r="75" spans="1:73" ht="27.75" customHeight="1" x14ac:dyDescent="0.15">
      <c r="A75" s="19">
        <v>44250</v>
      </c>
      <c r="B75" s="3">
        <f t="shared" si="28"/>
        <v>9</v>
      </c>
      <c r="C75" s="3">
        <f t="shared" si="29"/>
        <v>2</v>
      </c>
      <c r="D75" s="79">
        <f t="shared" si="30"/>
        <v>1.25</v>
      </c>
      <c r="E75" s="60">
        <f t="shared" si="18"/>
        <v>0</v>
      </c>
      <c r="F75" s="60">
        <f t="shared" si="19"/>
        <v>0</v>
      </c>
      <c r="G75" s="80">
        <f t="shared" si="20"/>
        <v>1</v>
      </c>
      <c r="H75" s="60">
        <f t="shared" si="6"/>
        <v>1</v>
      </c>
      <c r="I75" s="61">
        <f t="shared" si="31"/>
        <v>0</v>
      </c>
      <c r="J75" s="21"/>
      <c r="K75" s="21"/>
      <c r="L75" s="21"/>
      <c r="M75" s="21"/>
      <c r="N75" s="22"/>
      <c r="O75" s="22"/>
      <c r="P75" s="85">
        <f t="shared" si="23"/>
        <v>0</v>
      </c>
      <c r="Q75" s="66">
        <f t="shared" si="7"/>
        <v>0</v>
      </c>
      <c r="R75" s="82">
        <f>(SUMIF($B$21:B75,B75,$Q$21:Q75))</f>
        <v>0</v>
      </c>
      <c r="S75" s="83">
        <f t="shared" si="36"/>
        <v>-2.4166666666666665</v>
      </c>
      <c r="T75" s="22">
        <f t="shared" si="8"/>
        <v>0</v>
      </c>
      <c r="U75" s="84">
        <f t="shared" si="9"/>
        <v>0</v>
      </c>
      <c r="V75" s="1">
        <f t="shared" si="10"/>
        <v>0</v>
      </c>
      <c r="W75" s="1">
        <f t="shared" si="11"/>
        <v>0</v>
      </c>
      <c r="X75" s="1">
        <f t="shared" si="21"/>
        <v>0</v>
      </c>
      <c r="Y75" s="83">
        <f t="shared" si="12"/>
        <v>0</v>
      </c>
      <c r="Z75" s="83">
        <f t="shared" si="13"/>
        <v>0</v>
      </c>
      <c r="AA75" s="1">
        <f t="shared" si="32"/>
        <v>0</v>
      </c>
      <c r="AB75" s="82"/>
      <c r="AC75" s="1"/>
      <c r="AD75" s="1">
        <f t="shared" si="14"/>
        <v>0</v>
      </c>
      <c r="AE75" s="21"/>
      <c r="AF75" s="20"/>
      <c r="AG75" s="20"/>
      <c r="AH75" s="21"/>
      <c r="AI75" s="21"/>
      <c r="AJ75" s="21"/>
      <c r="AK75" s="23"/>
      <c r="AL75" s="1">
        <f t="shared" si="33"/>
        <v>0</v>
      </c>
      <c r="AM75" s="1">
        <f t="shared" si="34"/>
        <v>7</v>
      </c>
      <c r="AN75" s="1">
        <f t="shared" si="35"/>
        <v>0.125</v>
      </c>
      <c r="AO75" s="96"/>
      <c r="AP75" s="96"/>
      <c r="AQ75" s="96"/>
      <c r="AR75" s="96"/>
      <c r="AS75" s="24">
        <f t="shared" si="25"/>
        <v>44250</v>
      </c>
      <c r="AT75" s="4">
        <f t="shared" si="26"/>
        <v>0</v>
      </c>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5">
        <f t="shared" si="27"/>
        <v>0</v>
      </c>
    </row>
    <row r="76" spans="1:73" ht="27.75" customHeight="1" x14ac:dyDescent="0.15">
      <c r="A76" s="19">
        <v>44251</v>
      </c>
      <c r="B76" s="3">
        <f t="shared" si="28"/>
        <v>9</v>
      </c>
      <c r="C76" s="3">
        <f t="shared" si="29"/>
        <v>3</v>
      </c>
      <c r="D76" s="79">
        <f t="shared" si="30"/>
        <v>1.25</v>
      </c>
      <c r="E76" s="60">
        <f t="shared" si="18"/>
        <v>0</v>
      </c>
      <c r="F76" s="60">
        <f t="shared" si="19"/>
        <v>0</v>
      </c>
      <c r="G76" s="80">
        <f t="shared" si="20"/>
        <v>1</v>
      </c>
      <c r="H76" s="60">
        <f t="shared" si="6"/>
        <v>1</v>
      </c>
      <c r="I76" s="61">
        <f t="shared" si="31"/>
        <v>0</v>
      </c>
      <c r="J76" s="21"/>
      <c r="K76" s="21"/>
      <c r="L76" s="21"/>
      <c r="M76" s="21"/>
      <c r="N76" s="22"/>
      <c r="O76" s="22"/>
      <c r="P76" s="85">
        <f t="shared" si="23"/>
        <v>0</v>
      </c>
      <c r="Q76" s="66">
        <f t="shared" si="7"/>
        <v>0</v>
      </c>
      <c r="R76" s="82">
        <f>(SUMIF($B$21:B76,B76,$Q$21:Q76))</f>
        <v>0</v>
      </c>
      <c r="S76" s="83">
        <f t="shared" si="36"/>
        <v>-2.4166666666666665</v>
      </c>
      <c r="T76" s="22">
        <f t="shared" si="8"/>
        <v>0</v>
      </c>
      <c r="U76" s="84">
        <f t="shared" si="9"/>
        <v>0</v>
      </c>
      <c r="V76" s="1">
        <f t="shared" si="10"/>
        <v>0</v>
      </c>
      <c r="W76" s="1">
        <f t="shared" si="11"/>
        <v>0</v>
      </c>
      <c r="X76" s="1">
        <f t="shared" si="21"/>
        <v>0</v>
      </c>
      <c r="Y76" s="83">
        <f t="shared" si="12"/>
        <v>0</v>
      </c>
      <c r="Z76" s="83">
        <f t="shared" si="13"/>
        <v>0</v>
      </c>
      <c r="AA76" s="1">
        <f t="shared" si="32"/>
        <v>0</v>
      </c>
      <c r="AB76" s="82"/>
      <c r="AC76" s="1"/>
      <c r="AD76" s="1">
        <f t="shared" si="14"/>
        <v>0</v>
      </c>
      <c r="AE76" s="21"/>
      <c r="AF76" s="20"/>
      <c r="AG76" s="20"/>
      <c r="AH76" s="21"/>
      <c r="AI76" s="21"/>
      <c r="AJ76" s="21"/>
      <c r="AK76" s="23"/>
      <c r="AL76" s="1">
        <f t="shared" si="33"/>
        <v>0</v>
      </c>
      <c r="AM76" s="1">
        <f t="shared" si="34"/>
        <v>7</v>
      </c>
      <c r="AN76" s="1">
        <f t="shared" si="35"/>
        <v>0.125</v>
      </c>
      <c r="AO76" s="96"/>
      <c r="AP76" s="96"/>
      <c r="AQ76" s="96"/>
      <c r="AR76" s="96"/>
      <c r="AS76" s="24">
        <f t="shared" si="25"/>
        <v>44251</v>
      </c>
      <c r="AT76" s="4">
        <f t="shared" si="26"/>
        <v>0</v>
      </c>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5">
        <f t="shared" si="27"/>
        <v>0</v>
      </c>
    </row>
    <row r="77" spans="1:73" ht="27.75" customHeight="1" x14ac:dyDescent="0.15">
      <c r="A77" s="19">
        <v>44252</v>
      </c>
      <c r="B77" s="3">
        <f t="shared" si="28"/>
        <v>9</v>
      </c>
      <c r="C77" s="3">
        <f t="shared" si="29"/>
        <v>4</v>
      </c>
      <c r="D77" s="79">
        <f t="shared" si="30"/>
        <v>1.25</v>
      </c>
      <c r="E77" s="60">
        <f t="shared" si="18"/>
        <v>0</v>
      </c>
      <c r="F77" s="60">
        <f t="shared" si="19"/>
        <v>0</v>
      </c>
      <c r="G77" s="80">
        <f t="shared" si="20"/>
        <v>1</v>
      </c>
      <c r="H77" s="60">
        <f t="shared" si="6"/>
        <v>1</v>
      </c>
      <c r="I77" s="61">
        <f t="shared" si="31"/>
        <v>0</v>
      </c>
      <c r="J77" s="21"/>
      <c r="K77" s="21"/>
      <c r="L77" s="21"/>
      <c r="M77" s="21"/>
      <c r="N77" s="22"/>
      <c r="O77" s="22"/>
      <c r="P77" s="85">
        <f t="shared" si="23"/>
        <v>0</v>
      </c>
      <c r="Q77" s="66">
        <f t="shared" si="7"/>
        <v>0</v>
      </c>
      <c r="R77" s="82">
        <f>(SUMIF($B$21:B77,B77,$Q$21:Q77))</f>
        <v>0</v>
      </c>
      <c r="S77" s="83">
        <f t="shared" si="36"/>
        <v>-2.4166666666666665</v>
      </c>
      <c r="T77" s="22">
        <f t="shared" si="8"/>
        <v>0</v>
      </c>
      <c r="U77" s="84">
        <f t="shared" si="9"/>
        <v>0</v>
      </c>
      <c r="V77" s="1">
        <f t="shared" si="10"/>
        <v>0</v>
      </c>
      <c r="W77" s="1">
        <f t="shared" si="11"/>
        <v>0</v>
      </c>
      <c r="X77" s="1">
        <f t="shared" si="21"/>
        <v>0</v>
      </c>
      <c r="Y77" s="83">
        <f t="shared" si="12"/>
        <v>0</v>
      </c>
      <c r="Z77" s="83">
        <f t="shared" si="13"/>
        <v>0</v>
      </c>
      <c r="AA77" s="1">
        <f t="shared" si="32"/>
        <v>0</v>
      </c>
      <c r="AB77" s="82"/>
      <c r="AC77" s="1"/>
      <c r="AD77" s="1">
        <f t="shared" si="14"/>
        <v>0</v>
      </c>
      <c r="AE77" s="21"/>
      <c r="AF77" s="20"/>
      <c r="AG77" s="20"/>
      <c r="AH77" s="21"/>
      <c r="AI77" s="21"/>
      <c r="AJ77" s="21"/>
      <c r="AK77" s="23"/>
      <c r="AL77" s="1">
        <f t="shared" si="33"/>
        <v>0</v>
      </c>
      <c r="AM77" s="1">
        <f t="shared" si="34"/>
        <v>7</v>
      </c>
      <c r="AN77" s="1">
        <f t="shared" si="35"/>
        <v>0.125</v>
      </c>
      <c r="AO77" s="96"/>
      <c r="AP77" s="96"/>
      <c r="AQ77" s="96"/>
      <c r="AR77" s="96"/>
      <c r="AS77" s="24">
        <f t="shared" si="25"/>
        <v>44252</v>
      </c>
      <c r="AT77" s="4">
        <f t="shared" si="26"/>
        <v>0</v>
      </c>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5">
        <f t="shared" si="27"/>
        <v>0</v>
      </c>
    </row>
    <row r="78" spans="1:73" ht="27.75" customHeight="1" x14ac:dyDescent="0.15">
      <c r="A78" s="19">
        <v>44253</v>
      </c>
      <c r="B78" s="3">
        <f t="shared" si="28"/>
        <v>9</v>
      </c>
      <c r="C78" s="3">
        <f t="shared" si="29"/>
        <v>5</v>
      </c>
      <c r="D78" s="79">
        <f t="shared" si="30"/>
        <v>1.25</v>
      </c>
      <c r="E78" s="60">
        <f t="shared" si="18"/>
        <v>0</v>
      </c>
      <c r="F78" s="60">
        <f t="shared" si="19"/>
        <v>0</v>
      </c>
      <c r="G78" s="80">
        <f t="shared" si="20"/>
        <v>1</v>
      </c>
      <c r="H78" s="60">
        <f t="shared" si="6"/>
        <v>1</v>
      </c>
      <c r="I78" s="61">
        <f t="shared" si="31"/>
        <v>0</v>
      </c>
      <c r="J78" s="21"/>
      <c r="K78" s="21"/>
      <c r="L78" s="21"/>
      <c r="M78" s="21"/>
      <c r="N78" s="22"/>
      <c r="O78" s="22"/>
      <c r="P78" s="85">
        <f t="shared" si="23"/>
        <v>0</v>
      </c>
      <c r="Q78" s="66">
        <f t="shared" si="7"/>
        <v>0</v>
      </c>
      <c r="R78" s="82">
        <f>(SUMIF($B$21:B78,B78,$Q$21:Q78))</f>
        <v>0</v>
      </c>
      <c r="S78" s="83">
        <f t="shared" si="36"/>
        <v>-2.4166666666666665</v>
      </c>
      <c r="T78" s="22">
        <f t="shared" si="8"/>
        <v>0</v>
      </c>
      <c r="U78" s="84">
        <f t="shared" si="9"/>
        <v>0</v>
      </c>
      <c r="V78" s="1">
        <f t="shared" si="10"/>
        <v>0</v>
      </c>
      <c r="W78" s="1">
        <f t="shared" si="11"/>
        <v>0</v>
      </c>
      <c r="X78" s="1">
        <f t="shared" si="21"/>
        <v>0</v>
      </c>
      <c r="Y78" s="83">
        <f t="shared" si="12"/>
        <v>0</v>
      </c>
      <c r="Z78" s="83">
        <f t="shared" si="13"/>
        <v>0</v>
      </c>
      <c r="AA78" s="1">
        <f t="shared" si="32"/>
        <v>0</v>
      </c>
      <c r="AB78" s="82"/>
      <c r="AC78" s="1"/>
      <c r="AD78" s="1">
        <f t="shared" si="14"/>
        <v>0</v>
      </c>
      <c r="AE78" s="21"/>
      <c r="AF78" s="20"/>
      <c r="AG78" s="20"/>
      <c r="AH78" s="21"/>
      <c r="AI78" s="21"/>
      <c r="AJ78" s="21"/>
      <c r="AK78" s="23"/>
      <c r="AL78" s="1">
        <f t="shared" si="33"/>
        <v>0</v>
      </c>
      <c r="AM78" s="1">
        <f t="shared" si="34"/>
        <v>7</v>
      </c>
      <c r="AN78" s="1">
        <f t="shared" si="35"/>
        <v>0.125</v>
      </c>
      <c r="AO78" s="96"/>
      <c r="AP78" s="96"/>
      <c r="AQ78" s="96"/>
      <c r="AR78" s="96"/>
      <c r="AS78" s="24">
        <f t="shared" si="25"/>
        <v>44253</v>
      </c>
      <c r="AT78" s="4">
        <f t="shared" si="26"/>
        <v>0</v>
      </c>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5">
        <f t="shared" si="27"/>
        <v>0</v>
      </c>
    </row>
    <row r="79" spans="1:73" ht="27.75" customHeight="1" x14ac:dyDescent="0.15">
      <c r="A79" s="19">
        <v>44254</v>
      </c>
      <c r="B79" s="3">
        <f t="shared" si="28"/>
        <v>9</v>
      </c>
      <c r="C79" s="3">
        <f t="shared" si="29"/>
        <v>6</v>
      </c>
      <c r="D79" s="79">
        <f t="shared" si="30"/>
        <v>1.25</v>
      </c>
      <c r="E79" s="60">
        <f t="shared" si="18"/>
        <v>0</v>
      </c>
      <c r="F79" s="60">
        <f t="shared" si="19"/>
        <v>0</v>
      </c>
      <c r="G79" s="80">
        <f t="shared" si="20"/>
        <v>1</v>
      </c>
      <c r="H79" s="60">
        <f t="shared" si="6"/>
        <v>1</v>
      </c>
      <c r="I79" s="61">
        <f t="shared" si="31"/>
        <v>0</v>
      </c>
      <c r="J79" s="21"/>
      <c r="K79" s="21"/>
      <c r="L79" s="21"/>
      <c r="M79" s="21"/>
      <c r="N79" s="22"/>
      <c r="O79" s="22"/>
      <c r="P79" s="85">
        <f t="shared" si="23"/>
        <v>0</v>
      </c>
      <c r="Q79" s="66">
        <f t="shared" si="7"/>
        <v>0</v>
      </c>
      <c r="R79" s="82">
        <f>(SUMIF($B$21:B79,B79,$Q$21:Q79))</f>
        <v>0</v>
      </c>
      <c r="S79" s="83">
        <f t="shared" si="36"/>
        <v>-2.4166666666666665</v>
      </c>
      <c r="T79" s="22">
        <f t="shared" si="8"/>
        <v>0</v>
      </c>
      <c r="U79" s="84">
        <f t="shared" si="9"/>
        <v>0</v>
      </c>
      <c r="V79" s="1">
        <f t="shared" si="10"/>
        <v>0</v>
      </c>
      <c r="W79" s="1">
        <f t="shared" si="11"/>
        <v>0</v>
      </c>
      <c r="X79" s="1">
        <f t="shared" si="21"/>
        <v>0</v>
      </c>
      <c r="Y79" s="83">
        <f t="shared" si="12"/>
        <v>0</v>
      </c>
      <c r="Z79" s="83">
        <f t="shared" si="13"/>
        <v>0</v>
      </c>
      <c r="AA79" s="1">
        <f t="shared" si="32"/>
        <v>0</v>
      </c>
      <c r="AB79" s="82"/>
      <c r="AC79" s="1"/>
      <c r="AD79" s="1">
        <f t="shared" si="14"/>
        <v>0</v>
      </c>
      <c r="AE79" s="21"/>
      <c r="AF79" s="20"/>
      <c r="AG79" s="20"/>
      <c r="AH79" s="21"/>
      <c r="AI79" s="21"/>
      <c r="AJ79" s="21"/>
      <c r="AK79" s="23"/>
      <c r="AL79" s="1">
        <f t="shared" si="33"/>
        <v>0</v>
      </c>
      <c r="AM79" s="1">
        <f t="shared" si="34"/>
        <v>7</v>
      </c>
      <c r="AN79" s="1">
        <f t="shared" si="35"/>
        <v>0.125</v>
      </c>
      <c r="AO79" s="96"/>
      <c r="AP79" s="96"/>
      <c r="AQ79" s="96"/>
      <c r="AR79" s="96"/>
      <c r="AS79" s="24">
        <f t="shared" si="25"/>
        <v>44254</v>
      </c>
      <c r="AT79" s="4">
        <f t="shared" si="26"/>
        <v>0</v>
      </c>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5">
        <f t="shared" si="27"/>
        <v>0</v>
      </c>
    </row>
    <row r="80" spans="1:73" ht="27.75" customHeight="1" x14ac:dyDescent="0.15">
      <c r="A80" s="19">
        <v>44255</v>
      </c>
      <c r="B80" s="3">
        <f t="shared" si="28"/>
        <v>9</v>
      </c>
      <c r="C80" s="3">
        <f t="shared" si="29"/>
        <v>7</v>
      </c>
      <c r="D80" s="79">
        <f t="shared" si="30"/>
        <v>1.25</v>
      </c>
      <c r="E80" s="60">
        <f t="shared" si="18"/>
        <v>0</v>
      </c>
      <c r="F80" s="60">
        <f t="shared" si="19"/>
        <v>0</v>
      </c>
      <c r="G80" s="80">
        <f t="shared" si="20"/>
        <v>1.5</v>
      </c>
      <c r="H80" s="60">
        <f t="shared" si="6"/>
        <v>1</v>
      </c>
      <c r="I80" s="61">
        <f t="shared" si="31"/>
        <v>0</v>
      </c>
      <c r="J80" s="21"/>
      <c r="K80" s="21"/>
      <c r="L80" s="21"/>
      <c r="M80" s="21"/>
      <c r="N80" s="22"/>
      <c r="O80" s="22"/>
      <c r="P80" s="85">
        <f t="shared" si="23"/>
        <v>0</v>
      </c>
      <c r="Q80" s="66">
        <f t="shared" si="7"/>
        <v>0</v>
      </c>
      <c r="R80" s="82">
        <f>(SUMIF($B$21:B80,B80,$Q$21:Q80))</f>
        <v>0</v>
      </c>
      <c r="S80" s="83">
        <f t="shared" si="36"/>
        <v>-2.4166666666666665</v>
      </c>
      <c r="T80" s="22">
        <f t="shared" si="8"/>
        <v>0</v>
      </c>
      <c r="U80" s="84">
        <f t="shared" si="9"/>
        <v>0</v>
      </c>
      <c r="V80" s="1">
        <f t="shared" si="10"/>
        <v>0</v>
      </c>
      <c r="W80" s="1">
        <f t="shared" si="11"/>
        <v>0</v>
      </c>
      <c r="X80" s="1">
        <f t="shared" si="21"/>
        <v>0</v>
      </c>
      <c r="Y80" s="83">
        <f t="shared" si="12"/>
        <v>0</v>
      </c>
      <c r="Z80" s="83">
        <f t="shared" si="13"/>
        <v>0</v>
      </c>
      <c r="AA80" s="1">
        <f t="shared" si="32"/>
        <v>0</v>
      </c>
      <c r="AB80" s="82"/>
      <c r="AC80" s="1"/>
      <c r="AD80" s="1">
        <f t="shared" si="14"/>
        <v>0</v>
      </c>
      <c r="AE80" s="21"/>
      <c r="AF80" s="20"/>
      <c r="AG80" s="20"/>
      <c r="AH80" s="21"/>
      <c r="AI80" s="21"/>
      <c r="AJ80" s="21"/>
      <c r="AK80" s="23"/>
      <c r="AL80" s="1">
        <f t="shared" si="33"/>
        <v>0</v>
      </c>
      <c r="AM80" s="1">
        <f t="shared" si="34"/>
        <v>7</v>
      </c>
      <c r="AN80" s="1">
        <f t="shared" si="35"/>
        <v>0.125</v>
      </c>
      <c r="AO80" s="96"/>
      <c r="AP80" s="96"/>
      <c r="AQ80" s="96"/>
      <c r="AR80" s="96"/>
      <c r="AS80" s="24">
        <f t="shared" si="25"/>
        <v>44255</v>
      </c>
      <c r="AT80" s="4">
        <f t="shared" si="26"/>
        <v>0</v>
      </c>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5">
        <f t="shared" si="27"/>
        <v>0</v>
      </c>
    </row>
    <row r="81" spans="1:73" ht="27.75" customHeight="1" x14ac:dyDescent="0.15">
      <c r="A81" s="19">
        <v>44256</v>
      </c>
      <c r="B81" s="3">
        <f t="shared" si="28"/>
        <v>9</v>
      </c>
      <c r="C81" s="3">
        <f t="shared" si="29"/>
        <v>1</v>
      </c>
      <c r="D81" s="79">
        <f t="shared" si="30"/>
        <v>1.25</v>
      </c>
      <c r="E81" s="60">
        <f t="shared" si="18"/>
        <v>0</v>
      </c>
      <c r="F81" s="60">
        <f t="shared" si="19"/>
        <v>0</v>
      </c>
      <c r="G81" s="80">
        <f t="shared" si="20"/>
        <v>1</v>
      </c>
      <c r="H81" s="60">
        <f t="shared" si="6"/>
        <v>1</v>
      </c>
      <c r="I81" s="61">
        <f t="shared" si="31"/>
        <v>0</v>
      </c>
      <c r="J81" s="21"/>
      <c r="K81" s="21"/>
      <c r="L81" s="21"/>
      <c r="M81" s="21"/>
      <c r="N81" s="22"/>
      <c r="O81" s="22"/>
      <c r="P81" s="85">
        <f t="shared" si="23"/>
        <v>0</v>
      </c>
      <c r="Q81" s="66">
        <f t="shared" si="7"/>
        <v>0</v>
      </c>
      <c r="R81" s="82">
        <f>(SUMIF($B$21:B81,B81,$Q$21:Q81))</f>
        <v>0</v>
      </c>
      <c r="S81" s="83">
        <f t="shared" si="36"/>
        <v>-2.4166666666666665</v>
      </c>
      <c r="T81" s="22">
        <f t="shared" si="8"/>
        <v>0</v>
      </c>
      <c r="U81" s="84">
        <f t="shared" si="9"/>
        <v>0</v>
      </c>
      <c r="V81" s="1">
        <f t="shared" si="10"/>
        <v>0</v>
      </c>
      <c r="W81" s="1">
        <f t="shared" si="11"/>
        <v>0</v>
      </c>
      <c r="X81" s="1">
        <f t="shared" si="21"/>
        <v>0</v>
      </c>
      <c r="Y81" s="83">
        <f t="shared" si="12"/>
        <v>0</v>
      </c>
      <c r="Z81" s="83">
        <f t="shared" si="13"/>
        <v>0</v>
      </c>
      <c r="AA81" s="1">
        <f t="shared" si="32"/>
        <v>0</v>
      </c>
      <c r="AB81" s="82"/>
      <c r="AC81" s="1"/>
      <c r="AD81" s="1">
        <f t="shared" si="14"/>
        <v>0</v>
      </c>
      <c r="AE81" s="21"/>
      <c r="AF81" s="20"/>
      <c r="AG81" s="20"/>
      <c r="AH81" s="21"/>
      <c r="AI81" s="21"/>
      <c r="AJ81" s="21"/>
      <c r="AK81" s="23"/>
      <c r="AL81" s="1">
        <f t="shared" si="33"/>
        <v>0</v>
      </c>
      <c r="AM81" s="1">
        <f t="shared" si="34"/>
        <v>7</v>
      </c>
      <c r="AN81" s="1">
        <f t="shared" si="35"/>
        <v>0.125</v>
      </c>
      <c r="AO81" s="96"/>
      <c r="AP81" s="96"/>
      <c r="AQ81" s="96"/>
      <c r="AR81" s="96"/>
      <c r="AS81" s="24">
        <f t="shared" si="25"/>
        <v>44256</v>
      </c>
      <c r="AT81" s="4">
        <f t="shared" si="26"/>
        <v>0</v>
      </c>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5">
        <f t="shared" si="27"/>
        <v>0</v>
      </c>
    </row>
    <row r="82" spans="1:73" ht="27.75" customHeight="1" x14ac:dyDescent="0.15">
      <c r="A82" s="19">
        <v>44257</v>
      </c>
      <c r="B82" s="3">
        <f t="shared" si="28"/>
        <v>10</v>
      </c>
      <c r="C82" s="3">
        <f t="shared" si="29"/>
        <v>2</v>
      </c>
      <c r="D82" s="79">
        <f t="shared" si="30"/>
        <v>1.25</v>
      </c>
      <c r="E82" s="60">
        <f t="shared" si="18"/>
        <v>0</v>
      </c>
      <c r="F82" s="60">
        <f t="shared" si="19"/>
        <v>0</v>
      </c>
      <c r="G82" s="80">
        <f t="shared" si="20"/>
        <v>1</v>
      </c>
      <c r="H82" s="60">
        <f t="shared" si="6"/>
        <v>1</v>
      </c>
      <c r="I82" s="61">
        <f t="shared" si="31"/>
        <v>0</v>
      </c>
      <c r="J82" s="21"/>
      <c r="K82" s="21"/>
      <c r="L82" s="21"/>
      <c r="M82" s="21"/>
      <c r="N82" s="22"/>
      <c r="O82" s="22"/>
      <c r="P82" s="85">
        <f t="shared" si="23"/>
        <v>0</v>
      </c>
      <c r="Q82" s="66">
        <f t="shared" si="7"/>
        <v>0</v>
      </c>
      <c r="R82" s="82">
        <f>(SUMIF($B$21:B82,B82,$Q$21:Q82))</f>
        <v>0</v>
      </c>
      <c r="S82" s="83">
        <f t="shared" si="36"/>
        <v>-2.4166666666666665</v>
      </c>
      <c r="T82" s="22">
        <f t="shared" si="8"/>
        <v>0</v>
      </c>
      <c r="U82" s="84">
        <f t="shared" si="9"/>
        <v>0</v>
      </c>
      <c r="V82" s="1">
        <f t="shared" si="10"/>
        <v>0</v>
      </c>
      <c r="W82" s="1">
        <f t="shared" si="11"/>
        <v>0</v>
      </c>
      <c r="X82" s="1">
        <f t="shared" si="21"/>
        <v>0</v>
      </c>
      <c r="Y82" s="83">
        <f t="shared" si="12"/>
        <v>0</v>
      </c>
      <c r="Z82" s="83">
        <f t="shared" si="13"/>
        <v>0</v>
      </c>
      <c r="AA82" s="1">
        <f t="shared" si="32"/>
        <v>0</v>
      </c>
      <c r="AB82" s="82"/>
      <c r="AC82" s="1"/>
      <c r="AD82" s="1">
        <f t="shared" si="14"/>
        <v>0</v>
      </c>
      <c r="AE82" s="21"/>
      <c r="AF82" s="20"/>
      <c r="AG82" s="20"/>
      <c r="AH82" s="21"/>
      <c r="AI82" s="21"/>
      <c r="AJ82" s="21"/>
      <c r="AK82" s="23"/>
      <c r="AL82" s="1">
        <f t="shared" si="33"/>
        <v>0</v>
      </c>
      <c r="AM82" s="1">
        <f t="shared" si="34"/>
        <v>7</v>
      </c>
      <c r="AN82" s="1">
        <f t="shared" si="35"/>
        <v>0.125</v>
      </c>
      <c r="AO82" s="96"/>
      <c r="AP82" s="96"/>
      <c r="AQ82" s="96"/>
      <c r="AR82" s="96"/>
      <c r="AS82" s="24">
        <f t="shared" si="25"/>
        <v>44257</v>
      </c>
      <c r="AT82" s="4">
        <f t="shared" si="26"/>
        <v>0</v>
      </c>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5">
        <f t="shared" si="27"/>
        <v>0</v>
      </c>
    </row>
    <row r="83" spans="1:73" ht="27.75" customHeight="1" x14ac:dyDescent="0.15">
      <c r="A83" s="19">
        <v>44258</v>
      </c>
      <c r="B83" s="3">
        <f t="shared" si="28"/>
        <v>10</v>
      </c>
      <c r="C83" s="3">
        <f t="shared" si="29"/>
        <v>3</v>
      </c>
      <c r="D83" s="79">
        <f t="shared" si="30"/>
        <v>1.25</v>
      </c>
      <c r="E83" s="60">
        <f t="shared" si="18"/>
        <v>0</v>
      </c>
      <c r="F83" s="60">
        <f t="shared" si="19"/>
        <v>0</v>
      </c>
      <c r="G83" s="80">
        <f t="shared" si="20"/>
        <v>1</v>
      </c>
      <c r="H83" s="60">
        <f t="shared" ref="H83:H146" si="37">IF(OR($A$2=A83,$A$3=A83,$A$4=A83,$A$5=A83,$A$6=A83,$A$7=A83,$A$8=A83,$A$9=A83,$A$10=A83),$Z$11,1)</f>
        <v>1</v>
      </c>
      <c r="I83" s="61">
        <f t="shared" si="31"/>
        <v>0</v>
      </c>
      <c r="J83" s="21"/>
      <c r="K83" s="21"/>
      <c r="L83" s="21"/>
      <c r="M83" s="21"/>
      <c r="N83" s="22"/>
      <c r="O83" s="22"/>
      <c r="P83" s="85">
        <f t="shared" si="23"/>
        <v>0</v>
      </c>
      <c r="Q83" s="66">
        <f t="shared" ref="Q83:Q146" si="38">P83+AD83+Z83+AE83+AI83-AH83+AG83</f>
        <v>0</v>
      </c>
      <c r="R83" s="82">
        <f>(SUMIF($B$21:B83,B83,$Q$21:Q83))</f>
        <v>0</v>
      </c>
      <c r="S83" s="83">
        <f t="shared" si="36"/>
        <v>-2.4166666666666665</v>
      </c>
      <c r="T83" s="22">
        <f t="shared" ref="T83:T146" si="39">IF(P83&gt;$AN$12,P83-$AN$12,0)</f>
        <v>0</v>
      </c>
      <c r="U83" s="84">
        <f t="shared" ref="U83:U146" si="40">((K83-J83+N(K83&lt;J83)+(M83-L83+N(M83&lt;L83))+N83-O83))*MAX(G83,H83)-P83-AD83</f>
        <v>0</v>
      </c>
      <c r="V83" s="1">
        <f t="shared" ref="V83:V146" si="41">IF(T83&lt;=$U$12,T83*$T$12-T83,T83*$Z$12-T83-(E83*$U$12))</f>
        <v>0</v>
      </c>
      <c r="W83" s="1">
        <f t="shared" ref="W83:W146" si="42">((P83-T83)*$Z$13)-P83+T83</f>
        <v>0</v>
      </c>
      <c r="X83" s="1">
        <f t="shared" si="21"/>
        <v>0</v>
      </c>
      <c r="Y83" s="83">
        <f t="shared" ref="Y83:Y146" si="43">IF(AA83&lt;=$U$15,AA83*$T$15-AA83,AA83*$Z$15-AA83-(E83*$U$15))</f>
        <v>0</v>
      </c>
      <c r="Z83" s="83">
        <f t="shared" ref="Z83:Z146" si="44">U83+V83+W83+X83+Y83</f>
        <v>0</v>
      </c>
      <c r="AA83" s="1">
        <f t="shared" si="32"/>
        <v>0</v>
      </c>
      <c r="AB83" s="82"/>
      <c r="AC83" s="1"/>
      <c r="AD83" s="1">
        <f t="shared" ref="AD83:AD146" si="45">(MAX(,MIN($AN$14+($AM$14&gt;$AN$14),K83+(J83&gt;K83))-MAX($AM$14,J83))+MAX(,(MIN($AN$14,K83+(J83&gt;K83))-J83)*($AM$14&gt;$AN$14))+MAX(,MIN($AN$14+($AM$14&gt;$AN$14),M83+0)-$AM$14)*(J83&gt;K83))+(MAX(,MIN($AN$14+($AM$14&gt;$AN$14),M83+(L83&gt;M83))-MAX($AM$14,L83))+MAX(,(MIN($AN$14,M83+(L83&gt;M83))-L83)*($AM$14&gt;$AN$14))+MAX(,MIN($AN$14+($AM$14&gt;$AN$14),M83+0)-$AM$14)*(L83&gt;M83))+AC83-AB83</f>
        <v>0</v>
      </c>
      <c r="AE83" s="21"/>
      <c r="AF83" s="20"/>
      <c r="AG83" s="20"/>
      <c r="AH83" s="21"/>
      <c r="AI83" s="21"/>
      <c r="AJ83" s="21"/>
      <c r="AK83" s="23"/>
      <c r="AL83" s="1">
        <f t="shared" si="33"/>
        <v>0</v>
      </c>
      <c r="AM83" s="1">
        <f t="shared" si="34"/>
        <v>7</v>
      </c>
      <c r="AN83" s="1">
        <f t="shared" si="35"/>
        <v>0.125</v>
      </c>
      <c r="AO83" s="96"/>
      <c r="AP83" s="96"/>
      <c r="AQ83" s="96"/>
      <c r="AR83" s="96"/>
      <c r="AS83" s="24">
        <f t="shared" si="25"/>
        <v>44258</v>
      </c>
      <c r="AT83" s="4">
        <f t="shared" si="26"/>
        <v>0</v>
      </c>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5">
        <f t="shared" si="27"/>
        <v>0</v>
      </c>
    </row>
    <row r="84" spans="1:73" ht="27.75" customHeight="1" x14ac:dyDescent="0.15">
      <c r="A84" s="19">
        <v>44259</v>
      </c>
      <c r="B84" s="3">
        <f t="shared" si="28"/>
        <v>10</v>
      </c>
      <c r="C84" s="3">
        <f t="shared" si="29"/>
        <v>4</v>
      </c>
      <c r="D84" s="79">
        <f t="shared" si="30"/>
        <v>1.25</v>
      </c>
      <c r="E84" s="60">
        <f t="shared" ref="E84:E147" si="46">IF(T84&gt;=$U$12,$V$12,0)</f>
        <v>0</v>
      </c>
      <c r="F84" s="60">
        <f t="shared" ref="F84:F147" si="47">IF(AA84&gt;=$U$15,$V$15,0)</f>
        <v>0</v>
      </c>
      <c r="G84" s="80">
        <f t="shared" ref="G84:G147" si="48">IF(C84=7,$Z$10,1)</f>
        <v>1</v>
      </c>
      <c r="H84" s="60">
        <f t="shared" si="37"/>
        <v>1</v>
      </c>
      <c r="I84" s="61">
        <f t="shared" si="31"/>
        <v>0</v>
      </c>
      <c r="J84" s="21"/>
      <c r="K84" s="21"/>
      <c r="L84" s="21"/>
      <c r="M84" s="21"/>
      <c r="N84" s="22"/>
      <c r="O84" s="22"/>
      <c r="P84" s="85">
        <f t="shared" si="23"/>
        <v>0</v>
      </c>
      <c r="Q84" s="66">
        <f t="shared" si="38"/>
        <v>0</v>
      </c>
      <c r="R84" s="82">
        <f>(SUMIF($B$21:B84,B84,$Q$21:Q84))</f>
        <v>0</v>
      </c>
      <c r="S84" s="83">
        <f t="shared" si="36"/>
        <v>-2.4166666666666665</v>
      </c>
      <c r="T84" s="22">
        <f t="shared" si="39"/>
        <v>0</v>
      </c>
      <c r="U84" s="84">
        <f t="shared" si="40"/>
        <v>0</v>
      </c>
      <c r="V84" s="1">
        <f t="shared" si="41"/>
        <v>0</v>
      </c>
      <c r="W84" s="1">
        <f t="shared" si="42"/>
        <v>0</v>
      </c>
      <c r="X84" s="1">
        <f t="shared" ref="X84:X147" si="49">((AD84+AC84-AB84)*$Z$14)-AD84-AC84+AB84</f>
        <v>0</v>
      </c>
      <c r="Y84" s="83">
        <f t="shared" si="43"/>
        <v>0</v>
      </c>
      <c r="Z84" s="83">
        <f t="shared" si="44"/>
        <v>0</v>
      </c>
      <c r="AA84" s="1">
        <f t="shared" si="32"/>
        <v>0</v>
      </c>
      <c r="AB84" s="82"/>
      <c r="AC84" s="1"/>
      <c r="AD84" s="1">
        <f t="shared" si="45"/>
        <v>0</v>
      </c>
      <c r="AE84" s="21"/>
      <c r="AF84" s="20"/>
      <c r="AG84" s="20"/>
      <c r="AH84" s="21"/>
      <c r="AI84" s="21"/>
      <c r="AJ84" s="21"/>
      <c r="AK84" s="23"/>
      <c r="AL84" s="1">
        <f t="shared" si="33"/>
        <v>0</v>
      </c>
      <c r="AM84" s="1">
        <f t="shared" si="34"/>
        <v>7</v>
      </c>
      <c r="AN84" s="1">
        <f t="shared" si="35"/>
        <v>0.125</v>
      </c>
      <c r="AO84" s="96"/>
      <c r="AP84" s="96"/>
      <c r="AQ84" s="96"/>
      <c r="AR84" s="96"/>
      <c r="AS84" s="24">
        <f t="shared" si="25"/>
        <v>44259</v>
      </c>
      <c r="AT84" s="4">
        <f t="shared" si="26"/>
        <v>0</v>
      </c>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5">
        <f t="shared" si="27"/>
        <v>0</v>
      </c>
    </row>
    <row r="85" spans="1:73" ht="27.75" customHeight="1" x14ac:dyDescent="0.15">
      <c r="A85" s="19">
        <v>44260</v>
      </c>
      <c r="B85" s="3">
        <f t="shared" ref="B85:B148" si="50">WEEKNUM(A85,2)</f>
        <v>10</v>
      </c>
      <c r="C85" s="3">
        <f t="shared" ref="C85:C148" si="51">WEEKDAY(A85)</f>
        <v>5</v>
      </c>
      <c r="D85" s="79">
        <f t="shared" ref="D85:D148" si="52">IF(AD85&gt;0,$Z$14,$Z$14)</f>
        <v>1.25</v>
      </c>
      <c r="E85" s="60">
        <f t="shared" si="46"/>
        <v>0</v>
      </c>
      <c r="F85" s="60">
        <f t="shared" si="47"/>
        <v>0</v>
      </c>
      <c r="G85" s="80">
        <f t="shared" si="48"/>
        <v>1</v>
      </c>
      <c r="H85" s="60">
        <f t="shared" si="37"/>
        <v>1</v>
      </c>
      <c r="I85" s="61">
        <f t="shared" si="31"/>
        <v>0</v>
      </c>
      <c r="J85" s="21"/>
      <c r="K85" s="21"/>
      <c r="L85" s="21"/>
      <c r="M85" s="21"/>
      <c r="N85" s="22"/>
      <c r="O85" s="22"/>
      <c r="P85" s="85">
        <f t="shared" ref="P85:P148" si="53">(MAX(,MIN($AN$15+($AM$15&gt;$AN$15),K85+(J85&gt;K85))-MAX($AM$15,J85))+MAX(,(MIN($AN$15,K85+(J85&gt;K85))-J85)*($AM$15&gt;$AN$15))+MAX(,MIN($AN$15+($AM$15&gt;$AN$15),K85+0)-$AM$15)*(J85&gt;K85))+(MAX(,MIN($AN$15+($AM$15&gt;$AN$15),M85+(L85&gt;M85))-MAX($AM$15,L85))+MAX(,(MIN($AN$15,M85+(L85&gt;M85))-L85)*($AM$15&gt;$AN$15))+MAX(,MIN($AN$15+($AM$15&gt;$AN$15),M85+0)-$AM$15)*(L85&gt;M85))+N85-O85</f>
        <v>0</v>
      </c>
      <c r="Q85" s="66">
        <f t="shared" si="38"/>
        <v>0</v>
      </c>
      <c r="R85" s="82">
        <f>(SUMIF($B$21:B85,B85,$Q$21:Q85))</f>
        <v>0</v>
      </c>
      <c r="S85" s="83">
        <f t="shared" si="36"/>
        <v>-2.4166666666666665</v>
      </c>
      <c r="T85" s="22">
        <f t="shared" si="39"/>
        <v>0</v>
      </c>
      <c r="U85" s="84">
        <f t="shared" si="40"/>
        <v>0</v>
      </c>
      <c r="V85" s="1">
        <f t="shared" si="41"/>
        <v>0</v>
      </c>
      <c r="W85" s="1">
        <f t="shared" si="42"/>
        <v>0</v>
      </c>
      <c r="X85" s="1">
        <f t="shared" si="49"/>
        <v>0</v>
      </c>
      <c r="Y85" s="83">
        <f t="shared" si="43"/>
        <v>0</v>
      </c>
      <c r="Z85" s="83">
        <f t="shared" si="44"/>
        <v>0</v>
      </c>
      <c r="AA85" s="1">
        <f t="shared" si="32"/>
        <v>0</v>
      </c>
      <c r="AB85" s="82"/>
      <c r="AC85" s="1"/>
      <c r="AD85" s="1">
        <f t="shared" si="45"/>
        <v>0</v>
      </c>
      <c r="AE85" s="21"/>
      <c r="AF85" s="20"/>
      <c r="AG85" s="20"/>
      <c r="AH85" s="21"/>
      <c r="AI85" s="21"/>
      <c r="AJ85" s="21"/>
      <c r="AK85" s="23"/>
      <c r="AL85" s="1">
        <f t="shared" si="33"/>
        <v>0</v>
      </c>
      <c r="AM85" s="1">
        <f t="shared" si="34"/>
        <v>7</v>
      </c>
      <c r="AN85" s="1">
        <f t="shared" si="35"/>
        <v>0.125</v>
      </c>
      <c r="AO85" s="96"/>
      <c r="AP85" s="96"/>
      <c r="AQ85" s="96"/>
      <c r="AR85" s="96"/>
      <c r="AS85" s="24">
        <f t="shared" ref="AS85:AS148" si="54">A85</f>
        <v>44260</v>
      </c>
      <c r="AT85" s="4">
        <f t="shared" ref="AT85:AT148" si="55">SUM(AU85:BT85)</f>
        <v>0</v>
      </c>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5">
        <f t="shared" ref="BU85:BU148" si="56">IF(P85=0,0,AT85/P85)</f>
        <v>0</v>
      </c>
    </row>
    <row r="86" spans="1:73" ht="27.75" customHeight="1" x14ac:dyDescent="0.15">
      <c r="A86" s="19">
        <v>44261</v>
      </c>
      <c r="B86" s="3">
        <f t="shared" si="50"/>
        <v>10</v>
      </c>
      <c r="C86" s="3">
        <f t="shared" si="51"/>
        <v>6</v>
      </c>
      <c r="D86" s="79">
        <f t="shared" si="52"/>
        <v>1.25</v>
      </c>
      <c r="E86" s="60">
        <f t="shared" si="46"/>
        <v>0</v>
      </c>
      <c r="F86" s="60">
        <f t="shared" si="47"/>
        <v>0</v>
      </c>
      <c r="G86" s="80">
        <f t="shared" si="48"/>
        <v>1</v>
      </c>
      <c r="H86" s="60">
        <f t="shared" si="37"/>
        <v>1</v>
      </c>
      <c r="I86" s="61">
        <f t="shared" ref="I86:I149" si="57">IF(ISERROR(VLOOKUP(A86,$A$2:$M$16,1,FALSE)),VLOOKUP(C86,$H$2:$Z$8,18,FALSE),VLOOKUP(A86,$A$2:$M$16,13,FALSE))</f>
        <v>0</v>
      </c>
      <c r="J86" s="21"/>
      <c r="K86" s="21"/>
      <c r="L86" s="21"/>
      <c r="M86" s="21"/>
      <c r="N86" s="22"/>
      <c r="O86" s="22"/>
      <c r="P86" s="85">
        <f t="shared" si="53"/>
        <v>0</v>
      </c>
      <c r="Q86" s="66">
        <f t="shared" si="38"/>
        <v>0</v>
      </c>
      <c r="R86" s="82">
        <f>(SUMIF($B$21:B86,B86,$Q$21:Q86))</f>
        <v>0</v>
      </c>
      <c r="S86" s="83">
        <f t="shared" si="36"/>
        <v>-2.4166666666666665</v>
      </c>
      <c r="T86" s="22">
        <f t="shared" si="39"/>
        <v>0</v>
      </c>
      <c r="U86" s="84">
        <f t="shared" si="40"/>
        <v>0</v>
      </c>
      <c r="V86" s="1">
        <f t="shared" si="41"/>
        <v>0</v>
      </c>
      <c r="W86" s="1">
        <f t="shared" si="42"/>
        <v>0</v>
      </c>
      <c r="X86" s="1">
        <f t="shared" si="49"/>
        <v>0</v>
      </c>
      <c r="Y86" s="83">
        <f t="shared" si="43"/>
        <v>0</v>
      </c>
      <c r="Z86" s="83">
        <f t="shared" si="44"/>
        <v>0</v>
      </c>
      <c r="AA86" s="1">
        <f t="shared" ref="AA86:AA149" si="58">IF(AD86&gt;$AN$16,AD86-$AN$16,0)</f>
        <v>0</v>
      </c>
      <c r="AB86" s="82"/>
      <c r="AC86" s="1"/>
      <c r="AD86" s="1">
        <f t="shared" si="45"/>
        <v>0</v>
      </c>
      <c r="AE86" s="21"/>
      <c r="AF86" s="20"/>
      <c r="AG86" s="20"/>
      <c r="AH86" s="21"/>
      <c r="AI86" s="21"/>
      <c r="AJ86" s="21"/>
      <c r="AK86" s="23"/>
      <c r="AL86" s="1">
        <f t="shared" ref="AL86:AL149" si="59">AL85-I86+AD86+Z86+P86+AE86+AI86-AH86+AG86</f>
        <v>0</v>
      </c>
      <c r="AM86" s="1">
        <f t="shared" ref="AM86:AM149" si="60">AM85-AE86</f>
        <v>7</v>
      </c>
      <c r="AN86" s="1">
        <f t="shared" ref="AN86:AN149" si="61">AN85+T86+AA86-AJ86-AI86</f>
        <v>0.125</v>
      </c>
      <c r="AO86" s="96"/>
      <c r="AP86" s="96"/>
      <c r="AQ86" s="96"/>
      <c r="AR86" s="96"/>
      <c r="AS86" s="24">
        <f t="shared" si="54"/>
        <v>44261</v>
      </c>
      <c r="AT86" s="4">
        <f t="shared" si="55"/>
        <v>0</v>
      </c>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5">
        <f t="shared" si="56"/>
        <v>0</v>
      </c>
    </row>
    <row r="87" spans="1:73" ht="27.75" customHeight="1" x14ac:dyDescent="0.15">
      <c r="A87" s="19">
        <v>44262</v>
      </c>
      <c r="B87" s="3">
        <f t="shared" si="50"/>
        <v>10</v>
      </c>
      <c r="C87" s="3">
        <f t="shared" si="51"/>
        <v>7</v>
      </c>
      <c r="D87" s="79">
        <f t="shared" si="52"/>
        <v>1.25</v>
      </c>
      <c r="E87" s="60">
        <f t="shared" si="46"/>
        <v>0</v>
      </c>
      <c r="F87" s="60">
        <f t="shared" si="47"/>
        <v>0</v>
      </c>
      <c r="G87" s="80">
        <f t="shared" si="48"/>
        <v>1.5</v>
      </c>
      <c r="H87" s="60">
        <f t="shared" si="37"/>
        <v>1</v>
      </c>
      <c r="I87" s="61">
        <f t="shared" si="57"/>
        <v>0</v>
      </c>
      <c r="J87" s="21"/>
      <c r="K87" s="21"/>
      <c r="L87" s="21"/>
      <c r="M87" s="21"/>
      <c r="N87" s="22"/>
      <c r="O87" s="22"/>
      <c r="P87" s="85">
        <f t="shared" si="53"/>
        <v>0</v>
      </c>
      <c r="Q87" s="66">
        <f t="shared" si="38"/>
        <v>0</v>
      </c>
      <c r="R87" s="82">
        <f>(SUMIF($B$21:B87,B87,$Q$21:Q87))</f>
        <v>0</v>
      </c>
      <c r="S87" s="83">
        <f t="shared" ref="S87:S150" si="62">IF(C87=1,-$AN$13+R87,IF(S85&lt;0,-$AN$13+R87,-$AN$13+R87))</f>
        <v>-2.4166666666666665</v>
      </c>
      <c r="T87" s="22">
        <f t="shared" si="39"/>
        <v>0</v>
      </c>
      <c r="U87" s="84">
        <f t="shared" si="40"/>
        <v>0</v>
      </c>
      <c r="V87" s="1">
        <f t="shared" si="41"/>
        <v>0</v>
      </c>
      <c r="W87" s="1">
        <f t="shared" si="42"/>
        <v>0</v>
      </c>
      <c r="X87" s="1">
        <f t="shared" si="49"/>
        <v>0</v>
      </c>
      <c r="Y87" s="83">
        <f t="shared" si="43"/>
        <v>0</v>
      </c>
      <c r="Z87" s="83">
        <f t="shared" si="44"/>
        <v>0</v>
      </c>
      <c r="AA87" s="1">
        <f t="shared" si="58"/>
        <v>0</v>
      </c>
      <c r="AB87" s="82"/>
      <c r="AC87" s="1"/>
      <c r="AD87" s="1">
        <f t="shared" si="45"/>
        <v>0</v>
      </c>
      <c r="AE87" s="21"/>
      <c r="AF87" s="20"/>
      <c r="AG87" s="20"/>
      <c r="AH87" s="21"/>
      <c r="AI87" s="21"/>
      <c r="AJ87" s="21"/>
      <c r="AK87" s="23"/>
      <c r="AL87" s="1">
        <f t="shared" si="59"/>
        <v>0</v>
      </c>
      <c r="AM87" s="1">
        <f t="shared" si="60"/>
        <v>7</v>
      </c>
      <c r="AN87" s="1">
        <f t="shared" si="61"/>
        <v>0.125</v>
      </c>
      <c r="AO87" s="96"/>
      <c r="AP87" s="96"/>
      <c r="AQ87" s="96"/>
      <c r="AR87" s="96"/>
      <c r="AS87" s="24">
        <f t="shared" si="54"/>
        <v>44262</v>
      </c>
      <c r="AT87" s="4">
        <f t="shared" si="55"/>
        <v>0</v>
      </c>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5">
        <f t="shared" si="56"/>
        <v>0</v>
      </c>
    </row>
    <row r="88" spans="1:73" ht="27.75" customHeight="1" x14ac:dyDescent="0.15">
      <c r="A88" s="19">
        <v>44263</v>
      </c>
      <c r="B88" s="3">
        <f t="shared" si="50"/>
        <v>10</v>
      </c>
      <c r="C88" s="3">
        <f t="shared" si="51"/>
        <v>1</v>
      </c>
      <c r="D88" s="79">
        <f t="shared" si="52"/>
        <v>1.25</v>
      </c>
      <c r="E88" s="60">
        <f t="shared" si="46"/>
        <v>0</v>
      </c>
      <c r="F88" s="60">
        <f t="shared" si="47"/>
        <v>0</v>
      </c>
      <c r="G88" s="80">
        <f t="shared" si="48"/>
        <v>1</v>
      </c>
      <c r="H88" s="60">
        <f t="shared" si="37"/>
        <v>1</v>
      </c>
      <c r="I88" s="61">
        <f t="shared" si="57"/>
        <v>0</v>
      </c>
      <c r="J88" s="21"/>
      <c r="K88" s="21"/>
      <c r="L88" s="21"/>
      <c r="M88" s="21"/>
      <c r="N88" s="22"/>
      <c r="O88" s="22"/>
      <c r="P88" s="85">
        <f t="shared" si="53"/>
        <v>0</v>
      </c>
      <c r="Q88" s="66">
        <f t="shared" si="38"/>
        <v>0</v>
      </c>
      <c r="R88" s="82">
        <f>(SUMIF($B$21:B88,B88,$Q$21:Q88))</f>
        <v>0</v>
      </c>
      <c r="S88" s="83">
        <f t="shared" si="62"/>
        <v>-2.4166666666666665</v>
      </c>
      <c r="T88" s="22">
        <f t="shared" si="39"/>
        <v>0</v>
      </c>
      <c r="U88" s="84">
        <f t="shared" si="40"/>
        <v>0</v>
      </c>
      <c r="V88" s="1">
        <f t="shared" si="41"/>
        <v>0</v>
      </c>
      <c r="W88" s="1">
        <f t="shared" si="42"/>
        <v>0</v>
      </c>
      <c r="X88" s="1">
        <f t="shared" si="49"/>
        <v>0</v>
      </c>
      <c r="Y88" s="83">
        <f t="shared" si="43"/>
        <v>0</v>
      </c>
      <c r="Z88" s="83">
        <f t="shared" si="44"/>
        <v>0</v>
      </c>
      <c r="AA88" s="1">
        <f t="shared" si="58"/>
        <v>0</v>
      </c>
      <c r="AB88" s="82"/>
      <c r="AC88" s="1"/>
      <c r="AD88" s="1">
        <f t="shared" si="45"/>
        <v>0</v>
      </c>
      <c r="AE88" s="21"/>
      <c r="AF88" s="20"/>
      <c r="AG88" s="20"/>
      <c r="AH88" s="21"/>
      <c r="AI88" s="21"/>
      <c r="AJ88" s="21"/>
      <c r="AK88" s="23"/>
      <c r="AL88" s="1">
        <f t="shared" si="59"/>
        <v>0</v>
      </c>
      <c r="AM88" s="1">
        <f t="shared" si="60"/>
        <v>7</v>
      </c>
      <c r="AN88" s="1">
        <f t="shared" si="61"/>
        <v>0.125</v>
      </c>
      <c r="AO88" s="96"/>
      <c r="AP88" s="96"/>
      <c r="AQ88" s="96"/>
      <c r="AR88" s="96"/>
      <c r="AS88" s="24">
        <f t="shared" si="54"/>
        <v>44263</v>
      </c>
      <c r="AT88" s="4">
        <f t="shared" si="55"/>
        <v>0</v>
      </c>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5">
        <f t="shared" si="56"/>
        <v>0</v>
      </c>
    </row>
    <row r="89" spans="1:73" ht="27.75" customHeight="1" x14ac:dyDescent="0.15">
      <c r="A89" s="19">
        <v>44264</v>
      </c>
      <c r="B89" s="3">
        <f t="shared" si="50"/>
        <v>11</v>
      </c>
      <c r="C89" s="3">
        <f t="shared" si="51"/>
        <v>2</v>
      </c>
      <c r="D89" s="79">
        <f t="shared" si="52"/>
        <v>1.25</v>
      </c>
      <c r="E89" s="60">
        <f t="shared" si="46"/>
        <v>0</v>
      </c>
      <c r="F89" s="60">
        <f t="shared" si="47"/>
        <v>0</v>
      </c>
      <c r="G89" s="80">
        <f t="shared" si="48"/>
        <v>1</v>
      </c>
      <c r="H89" s="60">
        <f t="shared" si="37"/>
        <v>1</v>
      </c>
      <c r="I89" s="61">
        <f t="shared" si="57"/>
        <v>0</v>
      </c>
      <c r="J89" s="21"/>
      <c r="K89" s="21"/>
      <c r="L89" s="21"/>
      <c r="M89" s="21"/>
      <c r="N89" s="22"/>
      <c r="O89" s="22"/>
      <c r="P89" s="85">
        <f t="shared" si="53"/>
        <v>0</v>
      </c>
      <c r="Q89" s="66">
        <f t="shared" si="38"/>
        <v>0</v>
      </c>
      <c r="R89" s="82">
        <f>(SUMIF($B$21:B89,B89,$Q$21:Q89))</f>
        <v>0</v>
      </c>
      <c r="S89" s="83">
        <f t="shared" si="62"/>
        <v>-2.4166666666666665</v>
      </c>
      <c r="T89" s="22">
        <f t="shared" si="39"/>
        <v>0</v>
      </c>
      <c r="U89" s="84">
        <f t="shared" si="40"/>
        <v>0</v>
      </c>
      <c r="V89" s="1">
        <f t="shared" si="41"/>
        <v>0</v>
      </c>
      <c r="W89" s="1">
        <f t="shared" si="42"/>
        <v>0</v>
      </c>
      <c r="X89" s="1">
        <f t="shared" si="49"/>
        <v>0</v>
      </c>
      <c r="Y89" s="83">
        <f t="shared" si="43"/>
        <v>0</v>
      </c>
      <c r="Z89" s="83">
        <f t="shared" si="44"/>
        <v>0</v>
      </c>
      <c r="AA89" s="1">
        <f t="shared" si="58"/>
        <v>0</v>
      </c>
      <c r="AB89" s="82"/>
      <c r="AC89" s="1"/>
      <c r="AD89" s="1">
        <f t="shared" si="45"/>
        <v>0</v>
      </c>
      <c r="AE89" s="21"/>
      <c r="AF89" s="20"/>
      <c r="AG89" s="20"/>
      <c r="AH89" s="21"/>
      <c r="AI89" s="21"/>
      <c r="AJ89" s="21"/>
      <c r="AK89" s="23"/>
      <c r="AL89" s="1">
        <f t="shared" si="59"/>
        <v>0</v>
      </c>
      <c r="AM89" s="1">
        <f t="shared" si="60"/>
        <v>7</v>
      </c>
      <c r="AN89" s="1">
        <f t="shared" si="61"/>
        <v>0.125</v>
      </c>
      <c r="AO89" s="96"/>
      <c r="AP89" s="96"/>
      <c r="AQ89" s="96"/>
      <c r="AR89" s="96"/>
      <c r="AS89" s="24">
        <f t="shared" si="54"/>
        <v>44264</v>
      </c>
      <c r="AT89" s="4">
        <f t="shared" si="55"/>
        <v>0</v>
      </c>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5">
        <f t="shared" si="56"/>
        <v>0</v>
      </c>
    </row>
    <row r="90" spans="1:73" ht="27.75" customHeight="1" x14ac:dyDescent="0.15">
      <c r="A90" s="19">
        <v>44265</v>
      </c>
      <c r="B90" s="3">
        <f t="shared" si="50"/>
        <v>11</v>
      </c>
      <c r="C90" s="3">
        <f t="shared" si="51"/>
        <v>3</v>
      </c>
      <c r="D90" s="79">
        <f t="shared" si="52"/>
        <v>1.25</v>
      </c>
      <c r="E90" s="60">
        <f t="shared" si="46"/>
        <v>0</v>
      </c>
      <c r="F90" s="60">
        <f t="shared" si="47"/>
        <v>0</v>
      </c>
      <c r="G90" s="80">
        <f t="shared" si="48"/>
        <v>1</v>
      </c>
      <c r="H90" s="60">
        <f t="shared" si="37"/>
        <v>1</v>
      </c>
      <c r="I90" s="61">
        <f t="shared" si="57"/>
        <v>0</v>
      </c>
      <c r="J90" s="21"/>
      <c r="K90" s="21"/>
      <c r="L90" s="21"/>
      <c r="M90" s="21"/>
      <c r="N90" s="22"/>
      <c r="O90" s="22"/>
      <c r="P90" s="85">
        <f t="shared" si="53"/>
        <v>0</v>
      </c>
      <c r="Q90" s="66">
        <f t="shared" si="38"/>
        <v>0</v>
      </c>
      <c r="R90" s="82">
        <f>(SUMIF($B$21:B90,B90,$Q$21:Q90))</f>
        <v>0</v>
      </c>
      <c r="S90" s="83">
        <f t="shared" si="62"/>
        <v>-2.4166666666666665</v>
      </c>
      <c r="T90" s="22">
        <f t="shared" si="39"/>
        <v>0</v>
      </c>
      <c r="U90" s="84">
        <f t="shared" si="40"/>
        <v>0</v>
      </c>
      <c r="V90" s="1">
        <f t="shared" si="41"/>
        <v>0</v>
      </c>
      <c r="W90" s="1">
        <f t="shared" si="42"/>
        <v>0</v>
      </c>
      <c r="X90" s="1">
        <f t="shared" si="49"/>
        <v>0</v>
      </c>
      <c r="Y90" s="83">
        <f t="shared" si="43"/>
        <v>0</v>
      </c>
      <c r="Z90" s="83">
        <f t="shared" si="44"/>
        <v>0</v>
      </c>
      <c r="AA90" s="1">
        <f t="shared" si="58"/>
        <v>0</v>
      </c>
      <c r="AB90" s="82"/>
      <c r="AC90" s="1"/>
      <c r="AD90" s="1">
        <f t="shared" si="45"/>
        <v>0</v>
      </c>
      <c r="AE90" s="21"/>
      <c r="AF90" s="20"/>
      <c r="AG90" s="20"/>
      <c r="AH90" s="21"/>
      <c r="AI90" s="21"/>
      <c r="AJ90" s="21"/>
      <c r="AK90" s="23"/>
      <c r="AL90" s="1">
        <f t="shared" si="59"/>
        <v>0</v>
      </c>
      <c r="AM90" s="1">
        <f t="shared" si="60"/>
        <v>7</v>
      </c>
      <c r="AN90" s="1">
        <f t="shared" si="61"/>
        <v>0.125</v>
      </c>
      <c r="AO90" s="96"/>
      <c r="AP90" s="96"/>
      <c r="AQ90" s="96"/>
      <c r="AR90" s="96"/>
      <c r="AS90" s="24">
        <f t="shared" si="54"/>
        <v>44265</v>
      </c>
      <c r="AT90" s="4">
        <f t="shared" si="55"/>
        <v>0</v>
      </c>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5">
        <f t="shared" si="56"/>
        <v>0</v>
      </c>
    </row>
    <row r="91" spans="1:73" ht="27.75" customHeight="1" x14ac:dyDescent="0.15">
      <c r="A91" s="19">
        <v>44266</v>
      </c>
      <c r="B91" s="3">
        <f t="shared" si="50"/>
        <v>11</v>
      </c>
      <c r="C91" s="3">
        <f t="shared" si="51"/>
        <v>4</v>
      </c>
      <c r="D91" s="79">
        <f t="shared" si="52"/>
        <v>1.25</v>
      </c>
      <c r="E91" s="60">
        <f t="shared" si="46"/>
        <v>0</v>
      </c>
      <c r="F91" s="60">
        <f t="shared" si="47"/>
        <v>0</v>
      </c>
      <c r="G91" s="80">
        <f t="shared" si="48"/>
        <v>1</v>
      </c>
      <c r="H91" s="60">
        <f t="shared" si="37"/>
        <v>1</v>
      </c>
      <c r="I91" s="61">
        <f t="shared" si="57"/>
        <v>0</v>
      </c>
      <c r="J91" s="21"/>
      <c r="K91" s="21"/>
      <c r="L91" s="21"/>
      <c r="M91" s="21"/>
      <c r="N91" s="22"/>
      <c r="O91" s="22"/>
      <c r="P91" s="85">
        <f t="shared" si="53"/>
        <v>0</v>
      </c>
      <c r="Q91" s="66">
        <f t="shared" si="38"/>
        <v>0</v>
      </c>
      <c r="R91" s="82">
        <f>(SUMIF($B$21:B91,B91,$Q$21:Q91))</f>
        <v>0</v>
      </c>
      <c r="S91" s="83">
        <f t="shared" si="62"/>
        <v>-2.4166666666666665</v>
      </c>
      <c r="T91" s="22">
        <f t="shared" si="39"/>
        <v>0</v>
      </c>
      <c r="U91" s="84">
        <f t="shared" si="40"/>
        <v>0</v>
      </c>
      <c r="V91" s="1">
        <f t="shared" si="41"/>
        <v>0</v>
      </c>
      <c r="W91" s="1">
        <f t="shared" si="42"/>
        <v>0</v>
      </c>
      <c r="X91" s="1">
        <f t="shared" si="49"/>
        <v>0</v>
      </c>
      <c r="Y91" s="83">
        <f t="shared" si="43"/>
        <v>0</v>
      </c>
      <c r="Z91" s="83">
        <f t="shared" si="44"/>
        <v>0</v>
      </c>
      <c r="AA91" s="1">
        <f t="shared" si="58"/>
        <v>0</v>
      </c>
      <c r="AB91" s="82"/>
      <c r="AC91" s="1"/>
      <c r="AD91" s="1">
        <f t="shared" si="45"/>
        <v>0</v>
      </c>
      <c r="AE91" s="21"/>
      <c r="AF91" s="20"/>
      <c r="AG91" s="20"/>
      <c r="AH91" s="21"/>
      <c r="AI91" s="21"/>
      <c r="AJ91" s="21"/>
      <c r="AK91" s="23"/>
      <c r="AL91" s="1">
        <f t="shared" si="59"/>
        <v>0</v>
      </c>
      <c r="AM91" s="1">
        <f t="shared" si="60"/>
        <v>7</v>
      </c>
      <c r="AN91" s="1">
        <f t="shared" si="61"/>
        <v>0.125</v>
      </c>
      <c r="AO91" s="96"/>
      <c r="AP91" s="96"/>
      <c r="AQ91" s="96"/>
      <c r="AR91" s="96"/>
      <c r="AS91" s="24">
        <f t="shared" si="54"/>
        <v>44266</v>
      </c>
      <c r="AT91" s="4">
        <f t="shared" si="55"/>
        <v>0</v>
      </c>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5">
        <f t="shared" si="56"/>
        <v>0</v>
      </c>
    </row>
    <row r="92" spans="1:73" ht="27.75" customHeight="1" x14ac:dyDescent="0.15">
      <c r="A92" s="19">
        <v>44267</v>
      </c>
      <c r="B92" s="3">
        <f t="shared" si="50"/>
        <v>11</v>
      </c>
      <c r="C92" s="3">
        <f t="shared" si="51"/>
        <v>5</v>
      </c>
      <c r="D92" s="79">
        <f t="shared" si="52"/>
        <v>1.25</v>
      </c>
      <c r="E92" s="60">
        <f t="shared" si="46"/>
        <v>0</v>
      </c>
      <c r="F92" s="60">
        <f t="shared" si="47"/>
        <v>0</v>
      </c>
      <c r="G92" s="80">
        <f t="shared" si="48"/>
        <v>1</v>
      </c>
      <c r="H92" s="60">
        <f t="shared" si="37"/>
        <v>1</v>
      </c>
      <c r="I92" s="61">
        <f t="shared" si="57"/>
        <v>0</v>
      </c>
      <c r="J92" s="21"/>
      <c r="K92" s="21"/>
      <c r="L92" s="21"/>
      <c r="M92" s="21"/>
      <c r="N92" s="22"/>
      <c r="O92" s="22"/>
      <c r="P92" s="85">
        <f t="shared" si="53"/>
        <v>0</v>
      </c>
      <c r="Q92" s="66">
        <f t="shared" si="38"/>
        <v>0</v>
      </c>
      <c r="R92" s="82">
        <f>(SUMIF($B$21:B92,B92,$Q$21:Q92))</f>
        <v>0</v>
      </c>
      <c r="S92" s="83">
        <f t="shared" si="62"/>
        <v>-2.4166666666666665</v>
      </c>
      <c r="T92" s="22">
        <f t="shared" si="39"/>
        <v>0</v>
      </c>
      <c r="U92" s="84">
        <f t="shared" si="40"/>
        <v>0</v>
      </c>
      <c r="V92" s="1">
        <f t="shared" si="41"/>
        <v>0</v>
      </c>
      <c r="W92" s="1">
        <f t="shared" si="42"/>
        <v>0</v>
      </c>
      <c r="X92" s="1">
        <f t="shared" si="49"/>
        <v>0</v>
      </c>
      <c r="Y92" s="83">
        <f t="shared" si="43"/>
        <v>0</v>
      </c>
      <c r="Z92" s="83">
        <f t="shared" si="44"/>
        <v>0</v>
      </c>
      <c r="AA92" s="1">
        <f t="shared" si="58"/>
        <v>0</v>
      </c>
      <c r="AB92" s="82"/>
      <c r="AC92" s="1"/>
      <c r="AD92" s="1">
        <f t="shared" si="45"/>
        <v>0</v>
      </c>
      <c r="AE92" s="21"/>
      <c r="AF92" s="20"/>
      <c r="AG92" s="20"/>
      <c r="AH92" s="21"/>
      <c r="AI92" s="21"/>
      <c r="AJ92" s="21"/>
      <c r="AK92" s="23"/>
      <c r="AL92" s="1">
        <f t="shared" si="59"/>
        <v>0</v>
      </c>
      <c r="AM92" s="1">
        <f t="shared" si="60"/>
        <v>7</v>
      </c>
      <c r="AN92" s="1">
        <f t="shared" si="61"/>
        <v>0.125</v>
      </c>
      <c r="AO92" s="96"/>
      <c r="AP92" s="96"/>
      <c r="AQ92" s="96"/>
      <c r="AR92" s="96"/>
      <c r="AS92" s="24">
        <f t="shared" si="54"/>
        <v>44267</v>
      </c>
      <c r="AT92" s="4">
        <f t="shared" si="55"/>
        <v>0</v>
      </c>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5">
        <f t="shared" si="56"/>
        <v>0</v>
      </c>
    </row>
    <row r="93" spans="1:73" ht="27.75" customHeight="1" x14ac:dyDescent="0.15">
      <c r="A93" s="19">
        <v>44268</v>
      </c>
      <c r="B93" s="3">
        <f t="shared" si="50"/>
        <v>11</v>
      </c>
      <c r="C93" s="3">
        <f t="shared" si="51"/>
        <v>6</v>
      </c>
      <c r="D93" s="79">
        <f t="shared" si="52"/>
        <v>1.25</v>
      </c>
      <c r="E93" s="60">
        <f t="shared" si="46"/>
        <v>0</v>
      </c>
      <c r="F93" s="60">
        <f t="shared" si="47"/>
        <v>0</v>
      </c>
      <c r="G93" s="80">
        <f t="shared" si="48"/>
        <v>1</v>
      </c>
      <c r="H93" s="60">
        <f t="shared" si="37"/>
        <v>1</v>
      </c>
      <c r="I93" s="61">
        <f t="shared" si="57"/>
        <v>0</v>
      </c>
      <c r="J93" s="21"/>
      <c r="K93" s="21"/>
      <c r="L93" s="21"/>
      <c r="M93" s="21"/>
      <c r="N93" s="22"/>
      <c r="O93" s="22"/>
      <c r="P93" s="85">
        <f t="shared" si="53"/>
        <v>0</v>
      </c>
      <c r="Q93" s="66">
        <f t="shared" si="38"/>
        <v>0</v>
      </c>
      <c r="R93" s="82">
        <f>(SUMIF($B$21:B93,B93,$Q$21:Q93))</f>
        <v>0</v>
      </c>
      <c r="S93" s="83">
        <f t="shared" si="62"/>
        <v>-2.4166666666666665</v>
      </c>
      <c r="T93" s="22">
        <f t="shared" si="39"/>
        <v>0</v>
      </c>
      <c r="U93" s="84">
        <f t="shared" si="40"/>
        <v>0</v>
      </c>
      <c r="V93" s="1">
        <f t="shared" si="41"/>
        <v>0</v>
      </c>
      <c r="W93" s="1">
        <f t="shared" si="42"/>
        <v>0</v>
      </c>
      <c r="X93" s="1">
        <f t="shared" si="49"/>
        <v>0</v>
      </c>
      <c r="Y93" s="83">
        <f t="shared" si="43"/>
        <v>0</v>
      </c>
      <c r="Z93" s="83">
        <f t="shared" si="44"/>
        <v>0</v>
      </c>
      <c r="AA93" s="1">
        <f t="shared" si="58"/>
        <v>0</v>
      </c>
      <c r="AB93" s="82"/>
      <c r="AC93" s="1"/>
      <c r="AD93" s="1">
        <f t="shared" si="45"/>
        <v>0</v>
      </c>
      <c r="AE93" s="21"/>
      <c r="AF93" s="20"/>
      <c r="AG93" s="20"/>
      <c r="AH93" s="21"/>
      <c r="AI93" s="21"/>
      <c r="AJ93" s="21"/>
      <c r="AK93" s="23"/>
      <c r="AL93" s="1">
        <f t="shared" si="59"/>
        <v>0</v>
      </c>
      <c r="AM93" s="1">
        <f t="shared" si="60"/>
        <v>7</v>
      </c>
      <c r="AN93" s="1">
        <f t="shared" si="61"/>
        <v>0.125</v>
      </c>
      <c r="AO93" s="96"/>
      <c r="AP93" s="96"/>
      <c r="AQ93" s="96"/>
      <c r="AR93" s="96"/>
      <c r="AS93" s="24">
        <f t="shared" si="54"/>
        <v>44268</v>
      </c>
      <c r="AT93" s="4">
        <f t="shared" si="55"/>
        <v>0</v>
      </c>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5">
        <f t="shared" si="56"/>
        <v>0</v>
      </c>
    </row>
    <row r="94" spans="1:73" ht="27.75" customHeight="1" x14ac:dyDescent="0.15">
      <c r="A94" s="19">
        <v>44269</v>
      </c>
      <c r="B94" s="3">
        <f t="shared" si="50"/>
        <v>11</v>
      </c>
      <c r="C94" s="3">
        <f t="shared" si="51"/>
        <v>7</v>
      </c>
      <c r="D94" s="79">
        <f t="shared" si="52"/>
        <v>1.25</v>
      </c>
      <c r="E94" s="60">
        <f t="shared" si="46"/>
        <v>0</v>
      </c>
      <c r="F94" s="60">
        <f t="shared" si="47"/>
        <v>0</v>
      </c>
      <c r="G94" s="80">
        <f t="shared" si="48"/>
        <v>1.5</v>
      </c>
      <c r="H94" s="60">
        <f t="shared" si="37"/>
        <v>1</v>
      </c>
      <c r="I94" s="61">
        <f t="shared" si="57"/>
        <v>0</v>
      </c>
      <c r="J94" s="21"/>
      <c r="K94" s="21"/>
      <c r="L94" s="21"/>
      <c r="M94" s="21"/>
      <c r="N94" s="22"/>
      <c r="O94" s="22"/>
      <c r="P94" s="85">
        <f t="shared" si="53"/>
        <v>0</v>
      </c>
      <c r="Q94" s="66">
        <f t="shared" si="38"/>
        <v>0</v>
      </c>
      <c r="R94" s="82">
        <f>(SUMIF($B$21:B94,B94,$Q$21:Q94))</f>
        <v>0</v>
      </c>
      <c r="S94" s="83">
        <f t="shared" si="62"/>
        <v>-2.4166666666666665</v>
      </c>
      <c r="T94" s="22">
        <f t="shared" si="39"/>
        <v>0</v>
      </c>
      <c r="U94" s="84">
        <f t="shared" si="40"/>
        <v>0</v>
      </c>
      <c r="V94" s="1">
        <f t="shared" si="41"/>
        <v>0</v>
      </c>
      <c r="W94" s="1">
        <f t="shared" si="42"/>
        <v>0</v>
      </c>
      <c r="X94" s="1">
        <f t="shared" si="49"/>
        <v>0</v>
      </c>
      <c r="Y94" s="83">
        <f t="shared" si="43"/>
        <v>0</v>
      </c>
      <c r="Z94" s="83">
        <f t="shared" si="44"/>
        <v>0</v>
      </c>
      <c r="AA94" s="1">
        <f t="shared" si="58"/>
        <v>0</v>
      </c>
      <c r="AB94" s="82"/>
      <c r="AC94" s="1"/>
      <c r="AD94" s="1">
        <f t="shared" si="45"/>
        <v>0</v>
      </c>
      <c r="AE94" s="21"/>
      <c r="AF94" s="20"/>
      <c r="AG94" s="20"/>
      <c r="AH94" s="21"/>
      <c r="AI94" s="21"/>
      <c r="AJ94" s="21"/>
      <c r="AK94" s="23"/>
      <c r="AL94" s="1">
        <f t="shared" si="59"/>
        <v>0</v>
      </c>
      <c r="AM94" s="1">
        <f t="shared" si="60"/>
        <v>7</v>
      </c>
      <c r="AN94" s="1">
        <f t="shared" si="61"/>
        <v>0.125</v>
      </c>
      <c r="AO94" s="96"/>
      <c r="AP94" s="96"/>
      <c r="AQ94" s="96"/>
      <c r="AR94" s="96"/>
      <c r="AS94" s="24">
        <f t="shared" si="54"/>
        <v>44269</v>
      </c>
      <c r="AT94" s="4">
        <f t="shared" si="55"/>
        <v>0</v>
      </c>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5">
        <f t="shared" si="56"/>
        <v>0</v>
      </c>
    </row>
    <row r="95" spans="1:73" ht="27.75" customHeight="1" x14ac:dyDescent="0.15">
      <c r="A95" s="19">
        <v>44270</v>
      </c>
      <c r="B95" s="3">
        <f t="shared" si="50"/>
        <v>11</v>
      </c>
      <c r="C95" s="3">
        <f t="shared" si="51"/>
        <v>1</v>
      </c>
      <c r="D95" s="79">
        <f t="shared" si="52"/>
        <v>1.25</v>
      </c>
      <c r="E95" s="60">
        <f t="shared" si="46"/>
        <v>0</v>
      </c>
      <c r="F95" s="60">
        <f t="shared" si="47"/>
        <v>0</v>
      </c>
      <c r="G95" s="80">
        <f t="shared" si="48"/>
        <v>1</v>
      </c>
      <c r="H95" s="60">
        <f t="shared" si="37"/>
        <v>1</v>
      </c>
      <c r="I95" s="61">
        <f t="shared" si="57"/>
        <v>0</v>
      </c>
      <c r="J95" s="21"/>
      <c r="K95" s="21"/>
      <c r="L95" s="21"/>
      <c r="M95" s="21"/>
      <c r="N95" s="22"/>
      <c r="O95" s="22"/>
      <c r="P95" s="85">
        <f t="shared" si="53"/>
        <v>0</v>
      </c>
      <c r="Q95" s="66">
        <f t="shared" si="38"/>
        <v>0</v>
      </c>
      <c r="R95" s="82">
        <f>(SUMIF($B$21:B95,B95,$Q$21:Q95))</f>
        <v>0</v>
      </c>
      <c r="S95" s="83">
        <f t="shared" si="62"/>
        <v>-2.4166666666666665</v>
      </c>
      <c r="T95" s="22">
        <f t="shared" si="39"/>
        <v>0</v>
      </c>
      <c r="U95" s="84">
        <f t="shared" si="40"/>
        <v>0</v>
      </c>
      <c r="V95" s="1">
        <f t="shared" si="41"/>
        <v>0</v>
      </c>
      <c r="W95" s="1">
        <f t="shared" si="42"/>
        <v>0</v>
      </c>
      <c r="X95" s="1">
        <f t="shared" si="49"/>
        <v>0</v>
      </c>
      <c r="Y95" s="83">
        <f t="shared" si="43"/>
        <v>0</v>
      </c>
      <c r="Z95" s="83">
        <f t="shared" si="44"/>
        <v>0</v>
      </c>
      <c r="AA95" s="1">
        <f t="shared" si="58"/>
        <v>0</v>
      </c>
      <c r="AB95" s="82"/>
      <c r="AC95" s="1"/>
      <c r="AD95" s="1">
        <f t="shared" si="45"/>
        <v>0</v>
      </c>
      <c r="AE95" s="21"/>
      <c r="AF95" s="20"/>
      <c r="AG95" s="20"/>
      <c r="AH95" s="21"/>
      <c r="AI95" s="21"/>
      <c r="AJ95" s="21"/>
      <c r="AK95" s="23"/>
      <c r="AL95" s="1">
        <f t="shared" si="59"/>
        <v>0</v>
      </c>
      <c r="AM95" s="1">
        <f t="shared" si="60"/>
        <v>7</v>
      </c>
      <c r="AN95" s="1">
        <f t="shared" si="61"/>
        <v>0.125</v>
      </c>
      <c r="AO95" s="96"/>
      <c r="AP95" s="96"/>
      <c r="AQ95" s="96"/>
      <c r="AR95" s="96"/>
      <c r="AS95" s="24">
        <f t="shared" si="54"/>
        <v>44270</v>
      </c>
      <c r="AT95" s="4">
        <f t="shared" si="55"/>
        <v>0</v>
      </c>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5">
        <f t="shared" si="56"/>
        <v>0</v>
      </c>
    </row>
    <row r="96" spans="1:73" ht="27.75" customHeight="1" x14ac:dyDescent="0.15">
      <c r="A96" s="19">
        <v>44271</v>
      </c>
      <c r="B96" s="3">
        <f t="shared" si="50"/>
        <v>12</v>
      </c>
      <c r="C96" s="3">
        <f t="shared" si="51"/>
        <v>2</v>
      </c>
      <c r="D96" s="79">
        <f t="shared" si="52"/>
        <v>1.25</v>
      </c>
      <c r="E96" s="60">
        <f t="shared" si="46"/>
        <v>0</v>
      </c>
      <c r="F96" s="60">
        <f t="shared" si="47"/>
        <v>0</v>
      </c>
      <c r="G96" s="80">
        <f t="shared" si="48"/>
        <v>1</v>
      </c>
      <c r="H96" s="60">
        <f t="shared" si="37"/>
        <v>1</v>
      </c>
      <c r="I96" s="61">
        <f t="shared" si="57"/>
        <v>0</v>
      </c>
      <c r="J96" s="21"/>
      <c r="K96" s="21"/>
      <c r="L96" s="21"/>
      <c r="M96" s="21"/>
      <c r="N96" s="22"/>
      <c r="O96" s="22"/>
      <c r="P96" s="85">
        <f t="shared" si="53"/>
        <v>0</v>
      </c>
      <c r="Q96" s="66">
        <f t="shared" si="38"/>
        <v>0</v>
      </c>
      <c r="R96" s="82">
        <f>(SUMIF($B$21:B96,B96,$Q$21:Q96))</f>
        <v>0</v>
      </c>
      <c r="S96" s="83">
        <f t="shared" si="62"/>
        <v>-2.4166666666666665</v>
      </c>
      <c r="T96" s="22">
        <f t="shared" si="39"/>
        <v>0</v>
      </c>
      <c r="U96" s="84">
        <f t="shared" si="40"/>
        <v>0</v>
      </c>
      <c r="V96" s="1">
        <f t="shared" si="41"/>
        <v>0</v>
      </c>
      <c r="W96" s="1">
        <f t="shared" si="42"/>
        <v>0</v>
      </c>
      <c r="X96" s="1">
        <f t="shared" si="49"/>
        <v>0</v>
      </c>
      <c r="Y96" s="83">
        <f t="shared" si="43"/>
        <v>0</v>
      </c>
      <c r="Z96" s="83">
        <f t="shared" si="44"/>
        <v>0</v>
      </c>
      <c r="AA96" s="1">
        <f t="shared" si="58"/>
        <v>0</v>
      </c>
      <c r="AB96" s="82"/>
      <c r="AC96" s="1"/>
      <c r="AD96" s="1">
        <f t="shared" si="45"/>
        <v>0</v>
      </c>
      <c r="AE96" s="21"/>
      <c r="AF96" s="20"/>
      <c r="AG96" s="20"/>
      <c r="AH96" s="21"/>
      <c r="AI96" s="21"/>
      <c r="AJ96" s="21"/>
      <c r="AK96" s="23"/>
      <c r="AL96" s="1">
        <f t="shared" si="59"/>
        <v>0</v>
      </c>
      <c r="AM96" s="1">
        <f t="shared" si="60"/>
        <v>7</v>
      </c>
      <c r="AN96" s="1">
        <f t="shared" si="61"/>
        <v>0.125</v>
      </c>
      <c r="AO96" s="96"/>
      <c r="AP96" s="96"/>
      <c r="AQ96" s="96"/>
      <c r="AR96" s="96"/>
      <c r="AS96" s="24">
        <f t="shared" si="54"/>
        <v>44271</v>
      </c>
      <c r="AT96" s="4">
        <f t="shared" si="55"/>
        <v>0</v>
      </c>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5">
        <f t="shared" si="56"/>
        <v>0</v>
      </c>
    </row>
    <row r="97" spans="1:73" ht="27.75" customHeight="1" x14ac:dyDescent="0.15">
      <c r="A97" s="19">
        <v>44272</v>
      </c>
      <c r="B97" s="3">
        <f t="shared" si="50"/>
        <v>12</v>
      </c>
      <c r="C97" s="3">
        <f t="shared" si="51"/>
        <v>3</v>
      </c>
      <c r="D97" s="79">
        <f t="shared" si="52"/>
        <v>1.25</v>
      </c>
      <c r="E97" s="60">
        <f t="shared" si="46"/>
        <v>0</v>
      </c>
      <c r="F97" s="60">
        <f t="shared" si="47"/>
        <v>0</v>
      </c>
      <c r="G97" s="80">
        <f t="shared" si="48"/>
        <v>1</v>
      </c>
      <c r="H97" s="60">
        <f t="shared" si="37"/>
        <v>1</v>
      </c>
      <c r="I97" s="61">
        <f t="shared" si="57"/>
        <v>0</v>
      </c>
      <c r="J97" s="21"/>
      <c r="K97" s="21"/>
      <c r="L97" s="21"/>
      <c r="M97" s="21"/>
      <c r="N97" s="22"/>
      <c r="O97" s="22"/>
      <c r="P97" s="85">
        <f t="shared" si="53"/>
        <v>0</v>
      </c>
      <c r="Q97" s="66">
        <f t="shared" si="38"/>
        <v>0</v>
      </c>
      <c r="R97" s="82">
        <f>(SUMIF($B$21:B97,B97,$Q$21:Q97))</f>
        <v>0</v>
      </c>
      <c r="S97" s="83">
        <f t="shared" si="62"/>
        <v>-2.4166666666666665</v>
      </c>
      <c r="T97" s="22">
        <f t="shared" si="39"/>
        <v>0</v>
      </c>
      <c r="U97" s="84">
        <f t="shared" si="40"/>
        <v>0</v>
      </c>
      <c r="V97" s="1">
        <f t="shared" si="41"/>
        <v>0</v>
      </c>
      <c r="W97" s="1">
        <f t="shared" si="42"/>
        <v>0</v>
      </c>
      <c r="X97" s="1">
        <f t="shared" si="49"/>
        <v>0</v>
      </c>
      <c r="Y97" s="83">
        <f t="shared" si="43"/>
        <v>0</v>
      </c>
      <c r="Z97" s="83">
        <f t="shared" si="44"/>
        <v>0</v>
      </c>
      <c r="AA97" s="1">
        <f t="shared" si="58"/>
        <v>0</v>
      </c>
      <c r="AB97" s="82"/>
      <c r="AC97" s="1"/>
      <c r="AD97" s="1">
        <f t="shared" si="45"/>
        <v>0</v>
      </c>
      <c r="AE97" s="21"/>
      <c r="AF97" s="20"/>
      <c r="AG97" s="20"/>
      <c r="AH97" s="21"/>
      <c r="AI97" s="21"/>
      <c r="AJ97" s="21"/>
      <c r="AK97" s="23"/>
      <c r="AL97" s="1">
        <f t="shared" si="59"/>
        <v>0</v>
      </c>
      <c r="AM97" s="1">
        <f t="shared" si="60"/>
        <v>7</v>
      </c>
      <c r="AN97" s="1">
        <f t="shared" si="61"/>
        <v>0.125</v>
      </c>
      <c r="AO97" s="96"/>
      <c r="AP97" s="96"/>
      <c r="AQ97" s="96"/>
      <c r="AR97" s="96"/>
      <c r="AS97" s="24">
        <f t="shared" si="54"/>
        <v>44272</v>
      </c>
      <c r="AT97" s="4">
        <f t="shared" si="55"/>
        <v>0</v>
      </c>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5">
        <f t="shared" si="56"/>
        <v>0</v>
      </c>
    </row>
    <row r="98" spans="1:73" ht="27.75" customHeight="1" x14ac:dyDescent="0.15">
      <c r="A98" s="19">
        <v>44273</v>
      </c>
      <c r="B98" s="3">
        <f t="shared" si="50"/>
        <v>12</v>
      </c>
      <c r="C98" s="3">
        <f t="shared" si="51"/>
        <v>4</v>
      </c>
      <c r="D98" s="79">
        <f t="shared" si="52"/>
        <v>1.25</v>
      </c>
      <c r="E98" s="60">
        <f t="shared" si="46"/>
        <v>0</v>
      </c>
      <c r="F98" s="60">
        <f t="shared" si="47"/>
        <v>0</v>
      </c>
      <c r="G98" s="80">
        <f t="shared" si="48"/>
        <v>1</v>
      </c>
      <c r="H98" s="60">
        <f t="shared" si="37"/>
        <v>1</v>
      </c>
      <c r="I98" s="61">
        <f t="shared" si="57"/>
        <v>0</v>
      </c>
      <c r="J98" s="21"/>
      <c r="K98" s="21"/>
      <c r="L98" s="21"/>
      <c r="M98" s="21"/>
      <c r="N98" s="22"/>
      <c r="O98" s="22"/>
      <c r="P98" s="85">
        <f t="shared" si="53"/>
        <v>0</v>
      </c>
      <c r="Q98" s="66">
        <f t="shared" si="38"/>
        <v>0</v>
      </c>
      <c r="R98" s="82">
        <f>(SUMIF($B$21:B98,B98,$Q$21:Q98))</f>
        <v>0</v>
      </c>
      <c r="S98" s="83">
        <f t="shared" si="62"/>
        <v>-2.4166666666666665</v>
      </c>
      <c r="T98" s="22">
        <f t="shared" si="39"/>
        <v>0</v>
      </c>
      <c r="U98" s="84">
        <f t="shared" si="40"/>
        <v>0</v>
      </c>
      <c r="V98" s="1">
        <f t="shared" si="41"/>
        <v>0</v>
      </c>
      <c r="W98" s="1">
        <f t="shared" si="42"/>
        <v>0</v>
      </c>
      <c r="X98" s="1">
        <f t="shared" si="49"/>
        <v>0</v>
      </c>
      <c r="Y98" s="83">
        <f t="shared" si="43"/>
        <v>0</v>
      </c>
      <c r="Z98" s="83">
        <f t="shared" si="44"/>
        <v>0</v>
      </c>
      <c r="AA98" s="1">
        <f t="shared" si="58"/>
        <v>0</v>
      </c>
      <c r="AB98" s="82"/>
      <c r="AC98" s="1"/>
      <c r="AD98" s="1">
        <f t="shared" si="45"/>
        <v>0</v>
      </c>
      <c r="AE98" s="21"/>
      <c r="AF98" s="20"/>
      <c r="AG98" s="20"/>
      <c r="AH98" s="21"/>
      <c r="AI98" s="21"/>
      <c r="AJ98" s="21"/>
      <c r="AK98" s="23"/>
      <c r="AL98" s="1">
        <f t="shared" si="59"/>
        <v>0</v>
      </c>
      <c r="AM98" s="1">
        <f t="shared" si="60"/>
        <v>7</v>
      </c>
      <c r="AN98" s="1">
        <f t="shared" si="61"/>
        <v>0.125</v>
      </c>
      <c r="AO98" s="96"/>
      <c r="AP98" s="96"/>
      <c r="AQ98" s="96"/>
      <c r="AR98" s="96"/>
      <c r="AS98" s="24">
        <f t="shared" si="54"/>
        <v>44273</v>
      </c>
      <c r="AT98" s="4">
        <f t="shared" si="55"/>
        <v>0</v>
      </c>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5">
        <f t="shared" si="56"/>
        <v>0</v>
      </c>
    </row>
    <row r="99" spans="1:73" ht="27.75" customHeight="1" x14ac:dyDescent="0.15">
      <c r="A99" s="19">
        <v>44274</v>
      </c>
      <c r="B99" s="3">
        <f t="shared" si="50"/>
        <v>12</v>
      </c>
      <c r="C99" s="3">
        <f t="shared" si="51"/>
        <v>5</v>
      </c>
      <c r="D99" s="79">
        <f t="shared" si="52"/>
        <v>1.25</v>
      </c>
      <c r="E99" s="60">
        <f t="shared" si="46"/>
        <v>0</v>
      </c>
      <c r="F99" s="60">
        <f t="shared" si="47"/>
        <v>0</v>
      </c>
      <c r="G99" s="80">
        <f t="shared" si="48"/>
        <v>1</v>
      </c>
      <c r="H99" s="60">
        <f t="shared" si="37"/>
        <v>1</v>
      </c>
      <c r="I99" s="61">
        <f t="shared" si="57"/>
        <v>0</v>
      </c>
      <c r="J99" s="21"/>
      <c r="K99" s="21"/>
      <c r="L99" s="21"/>
      <c r="M99" s="21"/>
      <c r="N99" s="22"/>
      <c r="O99" s="22"/>
      <c r="P99" s="85">
        <f t="shared" si="53"/>
        <v>0</v>
      </c>
      <c r="Q99" s="66">
        <f t="shared" si="38"/>
        <v>0</v>
      </c>
      <c r="R99" s="82">
        <f>(SUMIF($B$21:B99,B99,$Q$21:Q99))</f>
        <v>0</v>
      </c>
      <c r="S99" s="83">
        <f t="shared" si="62"/>
        <v>-2.4166666666666665</v>
      </c>
      <c r="T99" s="22">
        <f t="shared" si="39"/>
        <v>0</v>
      </c>
      <c r="U99" s="84">
        <f t="shared" si="40"/>
        <v>0</v>
      </c>
      <c r="V99" s="1">
        <f t="shared" si="41"/>
        <v>0</v>
      </c>
      <c r="W99" s="1">
        <f t="shared" si="42"/>
        <v>0</v>
      </c>
      <c r="X99" s="1">
        <f t="shared" si="49"/>
        <v>0</v>
      </c>
      <c r="Y99" s="83">
        <f t="shared" si="43"/>
        <v>0</v>
      </c>
      <c r="Z99" s="83">
        <f t="shared" si="44"/>
        <v>0</v>
      </c>
      <c r="AA99" s="1">
        <f t="shared" si="58"/>
        <v>0</v>
      </c>
      <c r="AB99" s="82"/>
      <c r="AC99" s="1"/>
      <c r="AD99" s="1">
        <f t="shared" si="45"/>
        <v>0</v>
      </c>
      <c r="AE99" s="21"/>
      <c r="AF99" s="20"/>
      <c r="AG99" s="20"/>
      <c r="AH99" s="21"/>
      <c r="AI99" s="21"/>
      <c r="AJ99" s="21"/>
      <c r="AK99" s="23"/>
      <c r="AL99" s="1">
        <f t="shared" si="59"/>
        <v>0</v>
      </c>
      <c r="AM99" s="1">
        <f t="shared" si="60"/>
        <v>7</v>
      </c>
      <c r="AN99" s="1">
        <f t="shared" si="61"/>
        <v>0.125</v>
      </c>
      <c r="AO99" s="96"/>
      <c r="AP99" s="96"/>
      <c r="AQ99" s="96"/>
      <c r="AR99" s="96"/>
      <c r="AS99" s="24">
        <f t="shared" si="54"/>
        <v>44274</v>
      </c>
      <c r="AT99" s="4">
        <f t="shared" si="55"/>
        <v>0</v>
      </c>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5">
        <f t="shared" si="56"/>
        <v>0</v>
      </c>
    </row>
    <row r="100" spans="1:73" ht="27.75" customHeight="1" x14ac:dyDescent="0.15">
      <c r="A100" s="19">
        <v>44275</v>
      </c>
      <c r="B100" s="3">
        <f t="shared" si="50"/>
        <v>12</v>
      </c>
      <c r="C100" s="3">
        <f t="shared" si="51"/>
        <v>6</v>
      </c>
      <c r="D100" s="79">
        <f t="shared" si="52"/>
        <v>1.25</v>
      </c>
      <c r="E100" s="60">
        <f t="shared" si="46"/>
        <v>0</v>
      </c>
      <c r="F100" s="60">
        <f t="shared" si="47"/>
        <v>0</v>
      </c>
      <c r="G100" s="80">
        <f t="shared" si="48"/>
        <v>1</v>
      </c>
      <c r="H100" s="60">
        <f t="shared" si="37"/>
        <v>1</v>
      </c>
      <c r="I100" s="61">
        <f t="shared" si="57"/>
        <v>0</v>
      </c>
      <c r="J100" s="21"/>
      <c r="K100" s="21"/>
      <c r="L100" s="21"/>
      <c r="M100" s="21"/>
      <c r="N100" s="22"/>
      <c r="O100" s="22"/>
      <c r="P100" s="85">
        <f t="shared" si="53"/>
        <v>0</v>
      </c>
      <c r="Q100" s="66">
        <f t="shared" si="38"/>
        <v>0</v>
      </c>
      <c r="R100" s="82">
        <f>(SUMIF($B$21:B100,B100,$Q$21:Q100))</f>
        <v>0</v>
      </c>
      <c r="S100" s="83">
        <f t="shared" si="62"/>
        <v>-2.4166666666666665</v>
      </c>
      <c r="T100" s="22">
        <f t="shared" si="39"/>
        <v>0</v>
      </c>
      <c r="U100" s="84">
        <f t="shared" si="40"/>
        <v>0</v>
      </c>
      <c r="V100" s="1">
        <f t="shared" si="41"/>
        <v>0</v>
      </c>
      <c r="W100" s="1">
        <f t="shared" si="42"/>
        <v>0</v>
      </c>
      <c r="X100" s="1">
        <f t="shared" si="49"/>
        <v>0</v>
      </c>
      <c r="Y100" s="83">
        <f t="shared" si="43"/>
        <v>0</v>
      </c>
      <c r="Z100" s="83">
        <f t="shared" si="44"/>
        <v>0</v>
      </c>
      <c r="AA100" s="1">
        <f t="shared" si="58"/>
        <v>0</v>
      </c>
      <c r="AB100" s="82"/>
      <c r="AC100" s="1"/>
      <c r="AD100" s="1">
        <f t="shared" si="45"/>
        <v>0</v>
      </c>
      <c r="AE100" s="21"/>
      <c r="AF100" s="20"/>
      <c r="AG100" s="20"/>
      <c r="AH100" s="21"/>
      <c r="AI100" s="21"/>
      <c r="AJ100" s="21"/>
      <c r="AK100" s="23"/>
      <c r="AL100" s="1">
        <f t="shared" si="59"/>
        <v>0</v>
      </c>
      <c r="AM100" s="1">
        <f t="shared" si="60"/>
        <v>7</v>
      </c>
      <c r="AN100" s="1">
        <f t="shared" si="61"/>
        <v>0.125</v>
      </c>
      <c r="AO100" s="96"/>
      <c r="AP100" s="96"/>
      <c r="AQ100" s="96"/>
      <c r="AR100" s="96"/>
      <c r="AS100" s="24">
        <f t="shared" si="54"/>
        <v>44275</v>
      </c>
      <c r="AT100" s="4">
        <f t="shared" si="55"/>
        <v>0</v>
      </c>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5">
        <f t="shared" si="56"/>
        <v>0</v>
      </c>
    </row>
    <row r="101" spans="1:73" ht="27.75" customHeight="1" x14ac:dyDescent="0.15">
      <c r="A101" s="19">
        <v>44276</v>
      </c>
      <c r="B101" s="3">
        <f t="shared" si="50"/>
        <v>12</v>
      </c>
      <c r="C101" s="3">
        <f t="shared" si="51"/>
        <v>7</v>
      </c>
      <c r="D101" s="79">
        <f t="shared" si="52"/>
        <v>1.25</v>
      </c>
      <c r="E101" s="60">
        <f t="shared" si="46"/>
        <v>0</v>
      </c>
      <c r="F101" s="60">
        <f t="shared" si="47"/>
        <v>0</v>
      </c>
      <c r="G101" s="80">
        <f t="shared" si="48"/>
        <v>1.5</v>
      </c>
      <c r="H101" s="60">
        <f t="shared" si="37"/>
        <v>1</v>
      </c>
      <c r="I101" s="61">
        <f t="shared" si="57"/>
        <v>0</v>
      </c>
      <c r="J101" s="21"/>
      <c r="K101" s="21"/>
      <c r="L101" s="21"/>
      <c r="M101" s="21"/>
      <c r="N101" s="22"/>
      <c r="O101" s="22"/>
      <c r="P101" s="85">
        <f t="shared" si="53"/>
        <v>0</v>
      </c>
      <c r="Q101" s="66">
        <f t="shared" si="38"/>
        <v>0</v>
      </c>
      <c r="R101" s="82">
        <f>(SUMIF($B$21:B101,B101,$Q$21:Q101))</f>
        <v>0</v>
      </c>
      <c r="S101" s="83">
        <f t="shared" si="62"/>
        <v>-2.4166666666666665</v>
      </c>
      <c r="T101" s="22">
        <f t="shared" si="39"/>
        <v>0</v>
      </c>
      <c r="U101" s="84">
        <f t="shared" si="40"/>
        <v>0</v>
      </c>
      <c r="V101" s="1">
        <f t="shared" si="41"/>
        <v>0</v>
      </c>
      <c r="W101" s="1">
        <f t="shared" si="42"/>
        <v>0</v>
      </c>
      <c r="X101" s="1">
        <f t="shared" si="49"/>
        <v>0</v>
      </c>
      <c r="Y101" s="83">
        <f t="shared" si="43"/>
        <v>0</v>
      </c>
      <c r="Z101" s="83">
        <f t="shared" si="44"/>
        <v>0</v>
      </c>
      <c r="AA101" s="1">
        <f t="shared" si="58"/>
        <v>0</v>
      </c>
      <c r="AB101" s="82"/>
      <c r="AC101" s="1"/>
      <c r="AD101" s="1">
        <f t="shared" si="45"/>
        <v>0</v>
      </c>
      <c r="AE101" s="21"/>
      <c r="AF101" s="20"/>
      <c r="AG101" s="20"/>
      <c r="AH101" s="21"/>
      <c r="AI101" s="21"/>
      <c r="AJ101" s="21"/>
      <c r="AK101" s="23"/>
      <c r="AL101" s="1">
        <f t="shared" si="59"/>
        <v>0</v>
      </c>
      <c r="AM101" s="1">
        <f t="shared" si="60"/>
        <v>7</v>
      </c>
      <c r="AN101" s="1">
        <f t="shared" si="61"/>
        <v>0.125</v>
      </c>
      <c r="AO101" s="96"/>
      <c r="AP101" s="96"/>
      <c r="AQ101" s="96"/>
      <c r="AR101" s="96"/>
      <c r="AS101" s="24">
        <f t="shared" si="54"/>
        <v>44276</v>
      </c>
      <c r="AT101" s="4">
        <f t="shared" si="55"/>
        <v>0</v>
      </c>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5">
        <f t="shared" si="56"/>
        <v>0</v>
      </c>
    </row>
    <row r="102" spans="1:73" ht="27.75" customHeight="1" x14ac:dyDescent="0.15">
      <c r="A102" s="19">
        <v>44277</v>
      </c>
      <c r="B102" s="3">
        <f t="shared" si="50"/>
        <v>12</v>
      </c>
      <c r="C102" s="3">
        <f t="shared" si="51"/>
        <v>1</v>
      </c>
      <c r="D102" s="79">
        <f t="shared" si="52"/>
        <v>1.25</v>
      </c>
      <c r="E102" s="60">
        <f t="shared" si="46"/>
        <v>0</v>
      </c>
      <c r="F102" s="60">
        <f t="shared" si="47"/>
        <v>0</v>
      </c>
      <c r="G102" s="80">
        <f t="shared" si="48"/>
        <v>1</v>
      </c>
      <c r="H102" s="60">
        <f t="shared" si="37"/>
        <v>1</v>
      </c>
      <c r="I102" s="61">
        <f t="shared" si="57"/>
        <v>0</v>
      </c>
      <c r="J102" s="21"/>
      <c r="K102" s="21"/>
      <c r="L102" s="21"/>
      <c r="M102" s="21"/>
      <c r="N102" s="22"/>
      <c r="O102" s="22"/>
      <c r="P102" s="85">
        <f t="shared" si="53"/>
        <v>0</v>
      </c>
      <c r="Q102" s="66">
        <f t="shared" si="38"/>
        <v>0</v>
      </c>
      <c r="R102" s="82">
        <f>(SUMIF($B$21:B102,B102,$Q$21:Q102))</f>
        <v>0</v>
      </c>
      <c r="S102" s="83">
        <f t="shared" si="62"/>
        <v>-2.4166666666666665</v>
      </c>
      <c r="T102" s="22">
        <f t="shared" si="39"/>
        <v>0</v>
      </c>
      <c r="U102" s="84">
        <f t="shared" si="40"/>
        <v>0</v>
      </c>
      <c r="V102" s="1">
        <f t="shared" si="41"/>
        <v>0</v>
      </c>
      <c r="W102" s="1">
        <f t="shared" si="42"/>
        <v>0</v>
      </c>
      <c r="X102" s="1">
        <f t="shared" si="49"/>
        <v>0</v>
      </c>
      <c r="Y102" s="83">
        <f t="shared" si="43"/>
        <v>0</v>
      </c>
      <c r="Z102" s="83">
        <f t="shared" si="44"/>
        <v>0</v>
      </c>
      <c r="AA102" s="1">
        <f t="shared" si="58"/>
        <v>0</v>
      </c>
      <c r="AB102" s="82"/>
      <c r="AC102" s="1"/>
      <c r="AD102" s="1">
        <f t="shared" si="45"/>
        <v>0</v>
      </c>
      <c r="AE102" s="21"/>
      <c r="AF102" s="20"/>
      <c r="AG102" s="20"/>
      <c r="AH102" s="21"/>
      <c r="AI102" s="21"/>
      <c r="AJ102" s="21"/>
      <c r="AK102" s="23"/>
      <c r="AL102" s="1">
        <f t="shared" si="59"/>
        <v>0</v>
      </c>
      <c r="AM102" s="1">
        <f t="shared" si="60"/>
        <v>7</v>
      </c>
      <c r="AN102" s="1">
        <f t="shared" si="61"/>
        <v>0.125</v>
      </c>
      <c r="AO102" s="96"/>
      <c r="AP102" s="96"/>
      <c r="AQ102" s="96"/>
      <c r="AR102" s="96"/>
      <c r="AS102" s="24">
        <f t="shared" si="54"/>
        <v>44277</v>
      </c>
      <c r="AT102" s="4">
        <f t="shared" si="55"/>
        <v>0</v>
      </c>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5">
        <f t="shared" si="56"/>
        <v>0</v>
      </c>
    </row>
    <row r="103" spans="1:73" ht="27.75" customHeight="1" x14ac:dyDescent="0.15">
      <c r="A103" s="19">
        <v>44278</v>
      </c>
      <c r="B103" s="3">
        <f t="shared" si="50"/>
        <v>13</v>
      </c>
      <c r="C103" s="3">
        <f t="shared" si="51"/>
        <v>2</v>
      </c>
      <c r="D103" s="79">
        <f t="shared" si="52"/>
        <v>1.25</v>
      </c>
      <c r="E103" s="60">
        <f t="shared" si="46"/>
        <v>0</v>
      </c>
      <c r="F103" s="60">
        <f t="shared" si="47"/>
        <v>0</v>
      </c>
      <c r="G103" s="80">
        <f t="shared" si="48"/>
        <v>1</v>
      </c>
      <c r="H103" s="60">
        <f t="shared" si="37"/>
        <v>1</v>
      </c>
      <c r="I103" s="61">
        <f t="shared" si="57"/>
        <v>0</v>
      </c>
      <c r="J103" s="21"/>
      <c r="K103" s="21"/>
      <c r="L103" s="21"/>
      <c r="M103" s="21"/>
      <c r="N103" s="22"/>
      <c r="O103" s="22"/>
      <c r="P103" s="85">
        <f t="shared" si="53"/>
        <v>0</v>
      </c>
      <c r="Q103" s="66">
        <f t="shared" si="38"/>
        <v>0</v>
      </c>
      <c r="R103" s="82">
        <f>(SUMIF($B$21:B103,B103,$Q$21:Q103))</f>
        <v>0</v>
      </c>
      <c r="S103" s="83">
        <f t="shared" si="62"/>
        <v>-2.4166666666666665</v>
      </c>
      <c r="T103" s="22">
        <f t="shared" si="39"/>
        <v>0</v>
      </c>
      <c r="U103" s="84">
        <f t="shared" si="40"/>
        <v>0</v>
      </c>
      <c r="V103" s="1">
        <f t="shared" si="41"/>
        <v>0</v>
      </c>
      <c r="W103" s="1">
        <f t="shared" si="42"/>
        <v>0</v>
      </c>
      <c r="X103" s="1">
        <f t="shared" si="49"/>
        <v>0</v>
      </c>
      <c r="Y103" s="83">
        <f t="shared" si="43"/>
        <v>0</v>
      </c>
      <c r="Z103" s="83">
        <f t="shared" si="44"/>
        <v>0</v>
      </c>
      <c r="AA103" s="1">
        <f t="shared" si="58"/>
        <v>0</v>
      </c>
      <c r="AB103" s="82"/>
      <c r="AC103" s="1"/>
      <c r="AD103" s="1">
        <f t="shared" si="45"/>
        <v>0</v>
      </c>
      <c r="AE103" s="21"/>
      <c r="AF103" s="20"/>
      <c r="AG103" s="20"/>
      <c r="AH103" s="21"/>
      <c r="AI103" s="21"/>
      <c r="AJ103" s="21"/>
      <c r="AK103" s="23"/>
      <c r="AL103" s="1">
        <f t="shared" si="59"/>
        <v>0</v>
      </c>
      <c r="AM103" s="1">
        <f t="shared" si="60"/>
        <v>7</v>
      </c>
      <c r="AN103" s="1">
        <f t="shared" si="61"/>
        <v>0.125</v>
      </c>
      <c r="AO103" s="96"/>
      <c r="AP103" s="96"/>
      <c r="AQ103" s="96"/>
      <c r="AR103" s="96"/>
      <c r="AS103" s="24">
        <f t="shared" si="54"/>
        <v>44278</v>
      </c>
      <c r="AT103" s="4">
        <f t="shared" si="55"/>
        <v>0</v>
      </c>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5">
        <f t="shared" si="56"/>
        <v>0</v>
      </c>
    </row>
    <row r="104" spans="1:73" ht="27.75" customHeight="1" x14ac:dyDescent="0.15">
      <c r="A104" s="19">
        <v>44279</v>
      </c>
      <c r="B104" s="3">
        <f t="shared" si="50"/>
        <v>13</v>
      </c>
      <c r="C104" s="3">
        <f t="shared" si="51"/>
        <v>3</v>
      </c>
      <c r="D104" s="79">
        <f t="shared" si="52"/>
        <v>1.25</v>
      </c>
      <c r="E104" s="60">
        <f t="shared" si="46"/>
        <v>0</v>
      </c>
      <c r="F104" s="60">
        <f t="shared" si="47"/>
        <v>0</v>
      </c>
      <c r="G104" s="80">
        <f t="shared" si="48"/>
        <v>1</v>
      </c>
      <c r="H104" s="60">
        <f t="shared" si="37"/>
        <v>1</v>
      </c>
      <c r="I104" s="61">
        <f t="shared" si="57"/>
        <v>0</v>
      </c>
      <c r="J104" s="21"/>
      <c r="K104" s="21"/>
      <c r="L104" s="21"/>
      <c r="M104" s="21"/>
      <c r="N104" s="22"/>
      <c r="O104" s="22"/>
      <c r="P104" s="85">
        <f t="shared" si="53"/>
        <v>0</v>
      </c>
      <c r="Q104" s="66">
        <f t="shared" si="38"/>
        <v>0</v>
      </c>
      <c r="R104" s="82">
        <f>(SUMIF($B$21:B104,B104,$Q$21:Q104))</f>
        <v>0</v>
      </c>
      <c r="S104" s="83">
        <f t="shared" si="62"/>
        <v>-2.4166666666666665</v>
      </c>
      <c r="T104" s="22">
        <f t="shared" si="39"/>
        <v>0</v>
      </c>
      <c r="U104" s="84">
        <f t="shared" si="40"/>
        <v>0</v>
      </c>
      <c r="V104" s="1">
        <f t="shared" si="41"/>
        <v>0</v>
      </c>
      <c r="W104" s="1">
        <f t="shared" si="42"/>
        <v>0</v>
      </c>
      <c r="X104" s="1">
        <f t="shared" si="49"/>
        <v>0</v>
      </c>
      <c r="Y104" s="83">
        <f t="shared" si="43"/>
        <v>0</v>
      </c>
      <c r="Z104" s="83">
        <f t="shared" si="44"/>
        <v>0</v>
      </c>
      <c r="AA104" s="1">
        <f t="shared" si="58"/>
        <v>0</v>
      </c>
      <c r="AB104" s="82"/>
      <c r="AC104" s="1"/>
      <c r="AD104" s="1">
        <f t="shared" si="45"/>
        <v>0</v>
      </c>
      <c r="AE104" s="21"/>
      <c r="AF104" s="20"/>
      <c r="AG104" s="20"/>
      <c r="AH104" s="21"/>
      <c r="AI104" s="21"/>
      <c r="AJ104" s="21"/>
      <c r="AK104" s="23"/>
      <c r="AL104" s="1">
        <f t="shared" si="59"/>
        <v>0</v>
      </c>
      <c r="AM104" s="1">
        <f t="shared" si="60"/>
        <v>7</v>
      </c>
      <c r="AN104" s="1">
        <f t="shared" si="61"/>
        <v>0.125</v>
      </c>
      <c r="AO104" s="96"/>
      <c r="AP104" s="96"/>
      <c r="AQ104" s="96"/>
      <c r="AR104" s="96"/>
      <c r="AS104" s="24">
        <f t="shared" si="54"/>
        <v>44279</v>
      </c>
      <c r="AT104" s="4">
        <f t="shared" si="55"/>
        <v>0</v>
      </c>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5">
        <f t="shared" si="56"/>
        <v>0</v>
      </c>
    </row>
    <row r="105" spans="1:73" ht="27.75" customHeight="1" x14ac:dyDescent="0.15">
      <c r="A105" s="19">
        <v>44280</v>
      </c>
      <c r="B105" s="3">
        <f t="shared" si="50"/>
        <v>13</v>
      </c>
      <c r="C105" s="3">
        <f t="shared" si="51"/>
        <v>4</v>
      </c>
      <c r="D105" s="79">
        <f t="shared" si="52"/>
        <v>1.25</v>
      </c>
      <c r="E105" s="60">
        <f t="shared" si="46"/>
        <v>0</v>
      </c>
      <c r="F105" s="60">
        <f t="shared" si="47"/>
        <v>0</v>
      </c>
      <c r="G105" s="80">
        <f t="shared" si="48"/>
        <v>1</v>
      </c>
      <c r="H105" s="60">
        <f t="shared" si="37"/>
        <v>1</v>
      </c>
      <c r="I105" s="61">
        <f t="shared" si="57"/>
        <v>0</v>
      </c>
      <c r="J105" s="21"/>
      <c r="K105" s="21"/>
      <c r="L105" s="21"/>
      <c r="M105" s="21"/>
      <c r="N105" s="22"/>
      <c r="O105" s="22"/>
      <c r="P105" s="85">
        <f t="shared" si="53"/>
        <v>0</v>
      </c>
      <c r="Q105" s="66">
        <f t="shared" si="38"/>
        <v>0</v>
      </c>
      <c r="R105" s="82">
        <f>(SUMIF($B$21:B105,B105,$Q$21:Q105))</f>
        <v>0</v>
      </c>
      <c r="S105" s="83">
        <f t="shared" si="62"/>
        <v>-2.4166666666666665</v>
      </c>
      <c r="T105" s="22">
        <f t="shared" si="39"/>
        <v>0</v>
      </c>
      <c r="U105" s="84">
        <f t="shared" si="40"/>
        <v>0</v>
      </c>
      <c r="V105" s="1">
        <f t="shared" si="41"/>
        <v>0</v>
      </c>
      <c r="W105" s="1">
        <f t="shared" si="42"/>
        <v>0</v>
      </c>
      <c r="X105" s="1">
        <f t="shared" si="49"/>
        <v>0</v>
      </c>
      <c r="Y105" s="83">
        <f t="shared" si="43"/>
        <v>0</v>
      </c>
      <c r="Z105" s="83">
        <f t="shared" si="44"/>
        <v>0</v>
      </c>
      <c r="AA105" s="1">
        <f t="shared" si="58"/>
        <v>0</v>
      </c>
      <c r="AB105" s="82"/>
      <c r="AC105" s="1"/>
      <c r="AD105" s="1">
        <f t="shared" si="45"/>
        <v>0</v>
      </c>
      <c r="AE105" s="21"/>
      <c r="AF105" s="20"/>
      <c r="AG105" s="20"/>
      <c r="AH105" s="21"/>
      <c r="AI105" s="21"/>
      <c r="AJ105" s="21"/>
      <c r="AK105" s="23"/>
      <c r="AL105" s="1">
        <f t="shared" si="59"/>
        <v>0</v>
      </c>
      <c r="AM105" s="1">
        <f t="shared" si="60"/>
        <v>7</v>
      </c>
      <c r="AN105" s="1">
        <f t="shared" si="61"/>
        <v>0.125</v>
      </c>
      <c r="AO105" s="96"/>
      <c r="AP105" s="96"/>
      <c r="AQ105" s="96"/>
      <c r="AR105" s="96"/>
      <c r="AS105" s="24">
        <f t="shared" si="54"/>
        <v>44280</v>
      </c>
      <c r="AT105" s="4">
        <f t="shared" si="55"/>
        <v>0</v>
      </c>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5">
        <f t="shared" si="56"/>
        <v>0</v>
      </c>
    </row>
    <row r="106" spans="1:73" ht="27.75" customHeight="1" x14ac:dyDescent="0.15">
      <c r="A106" s="19">
        <v>44281</v>
      </c>
      <c r="B106" s="3">
        <f t="shared" si="50"/>
        <v>13</v>
      </c>
      <c r="C106" s="3">
        <f t="shared" si="51"/>
        <v>5</v>
      </c>
      <c r="D106" s="79">
        <f t="shared" si="52"/>
        <v>1.25</v>
      </c>
      <c r="E106" s="60">
        <f t="shared" si="46"/>
        <v>0</v>
      </c>
      <c r="F106" s="60">
        <f t="shared" si="47"/>
        <v>0</v>
      </c>
      <c r="G106" s="80">
        <f t="shared" si="48"/>
        <v>1</v>
      </c>
      <c r="H106" s="60">
        <f t="shared" si="37"/>
        <v>1</v>
      </c>
      <c r="I106" s="61">
        <f t="shared" si="57"/>
        <v>0</v>
      </c>
      <c r="J106" s="21"/>
      <c r="K106" s="21"/>
      <c r="L106" s="21"/>
      <c r="M106" s="21"/>
      <c r="N106" s="22"/>
      <c r="O106" s="22"/>
      <c r="P106" s="85">
        <f t="shared" si="53"/>
        <v>0</v>
      </c>
      <c r="Q106" s="66">
        <f t="shared" si="38"/>
        <v>0</v>
      </c>
      <c r="R106" s="82">
        <f>(SUMIF($B$21:B106,B106,$Q$21:Q106))</f>
        <v>0</v>
      </c>
      <c r="S106" s="83">
        <f t="shared" si="62"/>
        <v>-2.4166666666666665</v>
      </c>
      <c r="T106" s="22">
        <f t="shared" si="39"/>
        <v>0</v>
      </c>
      <c r="U106" s="84">
        <f t="shared" si="40"/>
        <v>0</v>
      </c>
      <c r="V106" s="1">
        <f t="shared" si="41"/>
        <v>0</v>
      </c>
      <c r="W106" s="1">
        <f t="shared" si="42"/>
        <v>0</v>
      </c>
      <c r="X106" s="1">
        <f t="shared" si="49"/>
        <v>0</v>
      </c>
      <c r="Y106" s="83">
        <f t="shared" si="43"/>
        <v>0</v>
      </c>
      <c r="Z106" s="83">
        <f t="shared" si="44"/>
        <v>0</v>
      </c>
      <c r="AA106" s="1">
        <f t="shared" si="58"/>
        <v>0</v>
      </c>
      <c r="AB106" s="82"/>
      <c r="AC106" s="1"/>
      <c r="AD106" s="1">
        <f t="shared" si="45"/>
        <v>0</v>
      </c>
      <c r="AE106" s="21"/>
      <c r="AF106" s="20"/>
      <c r="AG106" s="20"/>
      <c r="AH106" s="21"/>
      <c r="AI106" s="21"/>
      <c r="AJ106" s="21"/>
      <c r="AK106" s="23"/>
      <c r="AL106" s="1">
        <f t="shared" si="59"/>
        <v>0</v>
      </c>
      <c r="AM106" s="1">
        <f t="shared" si="60"/>
        <v>7</v>
      </c>
      <c r="AN106" s="1">
        <f t="shared" si="61"/>
        <v>0.125</v>
      </c>
      <c r="AO106" s="96"/>
      <c r="AP106" s="96"/>
      <c r="AQ106" s="96"/>
      <c r="AR106" s="96"/>
      <c r="AS106" s="24">
        <f t="shared" si="54"/>
        <v>44281</v>
      </c>
      <c r="AT106" s="4">
        <f t="shared" si="55"/>
        <v>0</v>
      </c>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5">
        <f t="shared" si="56"/>
        <v>0</v>
      </c>
    </row>
    <row r="107" spans="1:73" ht="27.75" customHeight="1" x14ac:dyDescent="0.15">
      <c r="A107" s="19">
        <v>44282</v>
      </c>
      <c r="B107" s="3">
        <f t="shared" si="50"/>
        <v>13</v>
      </c>
      <c r="C107" s="3">
        <f t="shared" si="51"/>
        <v>6</v>
      </c>
      <c r="D107" s="79">
        <f t="shared" si="52"/>
        <v>1.25</v>
      </c>
      <c r="E107" s="60">
        <f t="shared" si="46"/>
        <v>0</v>
      </c>
      <c r="F107" s="60">
        <f t="shared" si="47"/>
        <v>0</v>
      </c>
      <c r="G107" s="80">
        <f t="shared" si="48"/>
        <v>1</v>
      </c>
      <c r="H107" s="60">
        <f t="shared" si="37"/>
        <v>1</v>
      </c>
      <c r="I107" s="61">
        <f t="shared" si="57"/>
        <v>0</v>
      </c>
      <c r="J107" s="21"/>
      <c r="K107" s="21"/>
      <c r="L107" s="21"/>
      <c r="M107" s="21"/>
      <c r="N107" s="22"/>
      <c r="O107" s="22"/>
      <c r="P107" s="85">
        <f t="shared" si="53"/>
        <v>0</v>
      </c>
      <c r="Q107" s="66">
        <f t="shared" si="38"/>
        <v>0</v>
      </c>
      <c r="R107" s="82">
        <f>(SUMIF($B$21:B107,B107,$Q$21:Q107))</f>
        <v>0</v>
      </c>
      <c r="S107" s="83">
        <f t="shared" si="62"/>
        <v>-2.4166666666666665</v>
      </c>
      <c r="T107" s="22">
        <f t="shared" si="39"/>
        <v>0</v>
      </c>
      <c r="U107" s="84">
        <f t="shared" si="40"/>
        <v>0</v>
      </c>
      <c r="V107" s="1">
        <f t="shared" si="41"/>
        <v>0</v>
      </c>
      <c r="W107" s="1">
        <f t="shared" si="42"/>
        <v>0</v>
      </c>
      <c r="X107" s="1">
        <f t="shared" si="49"/>
        <v>0</v>
      </c>
      <c r="Y107" s="83">
        <f t="shared" si="43"/>
        <v>0</v>
      </c>
      <c r="Z107" s="83">
        <f t="shared" si="44"/>
        <v>0</v>
      </c>
      <c r="AA107" s="1">
        <f t="shared" si="58"/>
        <v>0</v>
      </c>
      <c r="AB107" s="82"/>
      <c r="AC107" s="1"/>
      <c r="AD107" s="1">
        <f t="shared" si="45"/>
        <v>0</v>
      </c>
      <c r="AE107" s="21"/>
      <c r="AF107" s="20"/>
      <c r="AG107" s="20"/>
      <c r="AH107" s="21"/>
      <c r="AI107" s="21"/>
      <c r="AJ107" s="21"/>
      <c r="AK107" s="23"/>
      <c r="AL107" s="1">
        <f t="shared" si="59"/>
        <v>0</v>
      </c>
      <c r="AM107" s="1">
        <f t="shared" si="60"/>
        <v>7</v>
      </c>
      <c r="AN107" s="1">
        <f t="shared" si="61"/>
        <v>0.125</v>
      </c>
      <c r="AO107" s="96"/>
      <c r="AP107" s="96"/>
      <c r="AQ107" s="96"/>
      <c r="AR107" s="96"/>
      <c r="AS107" s="24">
        <f t="shared" si="54"/>
        <v>44282</v>
      </c>
      <c r="AT107" s="4">
        <f t="shared" si="55"/>
        <v>0</v>
      </c>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5">
        <f t="shared" si="56"/>
        <v>0</v>
      </c>
    </row>
    <row r="108" spans="1:73" ht="27.75" customHeight="1" x14ac:dyDescent="0.15">
      <c r="A108" s="19">
        <v>44283</v>
      </c>
      <c r="B108" s="3">
        <f t="shared" si="50"/>
        <v>13</v>
      </c>
      <c r="C108" s="3">
        <f t="shared" si="51"/>
        <v>7</v>
      </c>
      <c r="D108" s="79">
        <f t="shared" si="52"/>
        <v>1.25</v>
      </c>
      <c r="E108" s="60">
        <f t="shared" si="46"/>
        <v>0</v>
      </c>
      <c r="F108" s="60">
        <f t="shared" si="47"/>
        <v>0</v>
      </c>
      <c r="G108" s="80">
        <f t="shared" si="48"/>
        <v>1.5</v>
      </c>
      <c r="H108" s="60">
        <f t="shared" si="37"/>
        <v>1</v>
      </c>
      <c r="I108" s="61">
        <f t="shared" si="57"/>
        <v>0</v>
      </c>
      <c r="J108" s="21"/>
      <c r="K108" s="21"/>
      <c r="L108" s="21"/>
      <c r="M108" s="21"/>
      <c r="N108" s="22"/>
      <c r="O108" s="22"/>
      <c r="P108" s="85">
        <f t="shared" si="53"/>
        <v>0</v>
      </c>
      <c r="Q108" s="66">
        <f t="shared" si="38"/>
        <v>0</v>
      </c>
      <c r="R108" s="82">
        <f>(SUMIF($B$21:B108,B108,$Q$21:Q108))</f>
        <v>0</v>
      </c>
      <c r="S108" s="83">
        <f t="shared" si="62"/>
        <v>-2.4166666666666665</v>
      </c>
      <c r="T108" s="22">
        <f t="shared" si="39"/>
        <v>0</v>
      </c>
      <c r="U108" s="84">
        <f t="shared" si="40"/>
        <v>0</v>
      </c>
      <c r="V108" s="1">
        <f t="shared" si="41"/>
        <v>0</v>
      </c>
      <c r="W108" s="1">
        <f t="shared" si="42"/>
        <v>0</v>
      </c>
      <c r="X108" s="1">
        <f t="shared" si="49"/>
        <v>0</v>
      </c>
      <c r="Y108" s="83">
        <f t="shared" si="43"/>
        <v>0</v>
      </c>
      <c r="Z108" s="83">
        <f t="shared" si="44"/>
        <v>0</v>
      </c>
      <c r="AA108" s="1">
        <f t="shared" si="58"/>
        <v>0</v>
      </c>
      <c r="AB108" s="82"/>
      <c r="AC108" s="1"/>
      <c r="AD108" s="1">
        <f t="shared" si="45"/>
        <v>0</v>
      </c>
      <c r="AE108" s="21"/>
      <c r="AF108" s="20"/>
      <c r="AG108" s="20"/>
      <c r="AH108" s="21"/>
      <c r="AI108" s="21"/>
      <c r="AJ108" s="21"/>
      <c r="AK108" s="23"/>
      <c r="AL108" s="1">
        <f t="shared" si="59"/>
        <v>0</v>
      </c>
      <c r="AM108" s="1">
        <f t="shared" si="60"/>
        <v>7</v>
      </c>
      <c r="AN108" s="1">
        <f t="shared" si="61"/>
        <v>0.125</v>
      </c>
      <c r="AO108" s="96"/>
      <c r="AP108" s="96"/>
      <c r="AQ108" s="96"/>
      <c r="AR108" s="96"/>
      <c r="AS108" s="24">
        <f t="shared" si="54"/>
        <v>44283</v>
      </c>
      <c r="AT108" s="4">
        <f t="shared" si="55"/>
        <v>0</v>
      </c>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5">
        <f t="shared" si="56"/>
        <v>0</v>
      </c>
    </row>
    <row r="109" spans="1:73" ht="27.75" customHeight="1" x14ac:dyDescent="0.15">
      <c r="A109" s="19">
        <v>44284</v>
      </c>
      <c r="B109" s="3">
        <f t="shared" si="50"/>
        <v>13</v>
      </c>
      <c r="C109" s="3">
        <f t="shared" si="51"/>
        <v>1</v>
      </c>
      <c r="D109" s="79">
        <f t="shared" si="52"/>
        <v>1.25</v>
      </c>
      <c r="E109" s="60">
        <f t="shared" si="46"/>
        <v>0</v>
      </c>
      <c r="F109" s="60">
        <f t="shared" si="47"/>
        <v>0</v>
      </c>
      <c r="G109" s="80">
        <f t="shared" si="48"/>
        <v>1</v>
      </c>
      <c r="H109" s="60">
        <f t="shared" si="37"/>
        <v>1</v>
      </c>
      <c r="I109" s="61">
        <f t="shared" si="57"/>
        <v>0</v>
      </c>
      <c r="J109" s="21"/>
      <c r="K109" s="21"/>
      <c r="L109" s="21"/>
      <c r="M109" s="21"/>
      <c r="N109" s="22"/>
      <c r="O109" s="22"/>
      <c r="P109" s="85">
        <f t="shared" si="53"/>
        <v>0</v>
      </c>
      <c r="Q109" s="66">
        <f t="shared" si="38"/>
        <v>0</v>
      </c>
      <c r="R109" s="82">
        <f>(SUMIF($B$21:B109,B109,$Q$21:Q109))</f>
        <v>0</v>
      </c>
      <c r="S109" s="83">
        <f t="shared" si="62"/>
        <v>-2.4166666666666665</v>
      </c>
      <c r="T109" s="22">
        <f t="shared" si="39"/>
        <v>0</v>
      </c>
      <c r="U109" s="84">
        <f t="shared" si="40"/>
        <v>0</v>
      </c>
      <c r="V109" s="1">
        <f t="shared" si="41"/>
        <v>0</v>
      </c>
      <c r="W109" s="1">
        <f t="shared" si="42"/>
        <v>0</v>
      </c>
      <c r="X109" s="1">
        <f t="shared" si="49"/>
        <v>0</v>
      </c>
      <c r="Y109" s="83">
        <f t="shared" si="43"/>
        <v>0</v>
      </c>
      <c r="Z109" s="83">
        <f t="shared" si="44"/>
        <v>0</v>
      </c>
      <c r="AA109" s="1">
        <f t="shared" si="58"/>
        <v>0</v>
      </c>
      <c r="AB109" s="82"/>
      <c r="AC109" s="1"/>
      <c r="AD109" s="1">
        <f t="shared" si="45"/>
        <v>0</v>
      </c>
      <c r="AE109" s="21"/>
      <c r="AF109" s="20"/>
      <c r="AG109" s="20"/>
      <c r="AH109" s="21"/>
      <c r="AI109" s="21"/>
      <c r="AJ109" s="21"/>
      <c r="AK109" s="23"/>
      <c r="AL109" s="1">
        <f t="shared" si="59"/>
        <v>0</v>
      </c>
      <c r="AM109" s="1">
        <f t="shared" si="60"/>
        <v>7</v>
      </c>
      <c r="AN109" s="1">
        <f t="shared" si="61"/>
        <v>0.125</v>
      </c>
      <c r="AO109" s="96"/>
      <c r="AP109" s="96"/>
      <c r="AQ109" s="96"/>
      <c r="AR109" s="96"/>
      <c r="AS109" s="24">
        <f t="shared" si="54"/>
        <v>44284</v>
      </c>
      <c r="AT109" s="4">
        <f t="shared" si="55"/>
        <v>0</v>
      </c>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5">
        <f t="shared" si="56"/>
        <v>0</v>
      </c>
    </row>
    <row r="110" spans="1:73" ht="27.75" customHeight="1" x14ac:dyDescent="0.15">
      <c r="A110" s="19">
        <v>44285</v>
      </c>
      <c r="B110" s="3">
        <f t="shared" si="50"/>
        <v>14</v>
      </c>
      <c r="C110" s="3">
        <f t="shared" si="51"/>
        <v>2</v>
      </c>
      <c r="D110" s="79">
        <f t="shared" si="52"/>
        <v>1.25</v>
      </c>
      <c r="E110" s="60">
        <f t="shared" si="46"/>
        <v>0</v>
      </c>
      <c r="F110" s="60">
        <f t="shared" si="47"/>
        <v>0</v>
      </c>
      <c r="G110" s="80">
        <f t="shared" si="48"/>
        <v>1</v>
      </c>
      <c r="H110" s="60">
        <f t="shared" si="37"/>
        <v>1</v>
      </c>
      <c r="I110" s="61">
        <f t="shared" si="57"/>
        <v>0</v>
      </c>
      <c r="J110" s="21"/>
      <c r="K110" s="21"/>
      <c r="L110" s="21"/>
      <c r="M110" s="21"/>
      <c r="N110" s="22"/>
      <c r="O110" s="22"/>
      <c r="P110" s="85">
        <f t="shared" si="53"/>
        <v>0</v>
      </c>
      <c r="Q110" s="66">
        <f t="shared" si="38"/>
        <v>0</v>
      </c>
      <c r="R110" s="82">
        <f>(SUMIF($B$21:B110,B110,$Q$21:Q110))</f>
        <v>0</v>
      </c>
      <c r="S110" s="83">
        <f t="shared" si="62"/>
        <v>-2.4166666666666665</v>
      </c>
      <c r="T110" s="22">
        <f t="shared" si="39"/>
        <v>0</v>
      </c>
      <c r="U110" s="84">
        <f t="shared" si="40"/>
        <v>0</v>
      </c>
      <c r="V110" s="1">
        <f t="shared" si="41"/>
        <v>0</v>
      </c>
      <c r="W110" s="1">
        <f t="shared" si="42"/>
        <v>0</v>
      </c>
      <c r="X110" s="1">
        <f t="shared" si="49"/>
        <v>0</v>
      </c>
      <c r="Y110" s="83">
        <f t="shared" si="43"/>
        <v>0</v>
      </c>
      <c r="Z110" s="83">
        <f t="shared" si="44"/>
        <v>0</v>
      </c>
      <c r="AA110" s="1">
        <f t="shared" si="58"/>
        <v>0</v>
      </c>
      <c r="AB110" s="82"/>
      <c r="AC110" s="1"/>
      <c r="AD110" s="1">
        <f t="shared" si="45"/>
        <v>0</v>
      </c>
      <c r="AE110" s="21"/>
      <c r="AF110" s="20"/>
      <c r="AG110" s="20"/>
      <c r="AH110" s="21"/>
      <c r="AI110" s="21"/>
      <c r="AJ110" s="21"/>
      <c r="AK110" s="23"/>
      <c r="AL110" s="1">
        <f t="shared" si="59"/>
        <v>0</v>
      </c>
      <c r="AM110" s="1">
        <f t="shared" si="60"/>
        <v>7</v>
      </c>
      <c r="AN110" s="1">
        <f t="shared" si="61"/>
        <v>0.125</v>
      </c>
      <c r="AO110" s="96"/>
      <c r="AP110" s="96"/>
      <c r="AQ110" s="96"/>
      <c r="AR110" s="96"/>
      <c r="AS110" s="24">
        <f t="shared" si="54"/>
        <v>44285</v>
      </c>
      <c r="AT110" s="4">
        <f t="shared" si="55"/>
        <v>0</v>
      </c>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5">
        <f t="shared" si="56"/>
        <v>0</v>
      </c>
    </row>
    <row r="111" spans="1:73" ht="27.75" customHeight="1" x14ac:dyDescent="0.15">
      <c r="A111" s="19">
        <v>44286</v>
      </c>
      <c r="B111" s="3">
        <f t="shared" si="50"/>
        <v>14</v>
      </c>
      <c r="C111" s="3">
        <f t="shared" si="51"/>
        <v>3</v>
      </c>
      <c r="D111" s="79">
        <f t="shared" si="52"/>
        <v>1.25</v>
      </c>
      <c r="E111" s="60">
        <f t="shared" si="46"/>
        <v>0</v>
      </c>
      <c r="F111" s="60">
        <f t="shared" si="47"/>
        <v>0</v>
      </c>
      <c r="G111" s="80">
        <f t="shared" si="48"/>
        <v>1</v>
      </c>
      <c r="H111" s="60">
        <f t="shared" si="37"/>
        <v>1</v>
      </c>
      <c r="I111" s="61">
        <f t="shared" si="57"/>
        <v>0</v>
      </c>
      <c r="J111" s="21"/>
      <c r="K111" s="21"/>
      <c r="L111" s="21"/>
      <c r="M111" s="21"/>
      <c r="N111" s="22"/>
      <c r="O111" s="22"/>
      <c r="P111" s="85">
        <f t="shared" si="53"/>
        <v>0</v>
      </c>
      <c r="Q111" s="66">
        <f t="shared" si="38"/>
        <v>0</v>
      </c>
      <c r="R111" s="82">
        <f>(SUMIF($B$21:B111,B111,$Q$21:Q111))</f>
        <v>0</v>
      </c>
      <c r="S111" s="83">
        <f t="shared" si="62"/>
        <v>-2.4166666666666665</v>
      </c>
      <c r="T111" s="22">
        <f t="shared" si="39"/>
        <v>0</v>
      </c>
      <c r="U111" s="84">
        <f t="shared" si="40"/>
        <v>0</v>
      </c>
      <c r="V111" s="1">
        <f t="shared" si="41"/>
        <v>0</v>
      </c>
      <c r="W111" s="1">
        <f t="shared" si="42"/>
        <v>0</v>
      </c>
      <c r="X111" s="1">
        <f t="shared" si="49"/>
        <v>0</v>
      </c>
      <c r="Y111" s="83">
        <f t="shared" si="43"/>
        <v>0</v>
      </c>
      <c r="Z111" s="83">
        <f t="shared" si="44"/>
        <v>0</v>
      </c>
      <c r="AA111" s="1">
        <f t="shared" si="58"/>
        <v>0</v>
      </c>
      <c r="AB111" s="82"/>
      <c r="AC111" s="1"/>
      <c r="AD111" s="1">
        <f t="shared" si="45"/>
        <v>0</v>
      </c>
      <c r="AE111" s="21"/>
      <c r="AF111" s="20"/>
      <c r="AG111" s="20"/>
      <c r="AH111" s="21"/>
      <c r="AI111" s="21"/>
      <c r="AJ111" s="21"/>
      <c r="AK111" s="23"/>
      <c r="AL111" s="1">
        <f t="shared" si="59"/>
        <v>0</v>
      </c>
      <c r="AM111" s="1">
        <f t="shared" si="60"/>
        <v>7</v>
      </c>
      <c r="AN111" s="1">
        <f t="shared" si="61"/>
        <v>0.125</v>
      </c>
      <c r="AO111" s="96"/>
      <c r="AP111" s="96"/>
      <c r="AQ111" s="96"/>
      <c r="AR111" s="96"/>
      <c r="AS111" s="24">
        <f t="shared" si="54"/>
        <v>44286</v>
      </c>
      <c r="AT111" s="4">
        <f t="shared" si="55"/>
        <v>0</v>
      </c>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5">
        <f t="shared" si="56"/>
        <v>0</v>
      </c>
    </row>
    <row r="112" spans="1:73" ht="27.75" customHeight="1" x14ac:dyDescent="0.15">
      <c r="A112" s="19">
        <v>44287</v>
      </c>
      <c r="B112" s="3">
        <f t="shared" si="50"/>
        <v>14</v>
      </c>
      <c r="C112" s="3">
        <f t="shared" si="51"/>
        <v>4</v>
      </c>
      <c r="D112" s="79">
        <f t="shared" si="52"/>
        <v>1.25</v>
      </c>
      <c r="E112" s="60">
        <f t="shared" si="46"/>
        <v>0</v>
      </c>
      <c r="F112" s="60">
        <f t="shared" si="47"/>
        <v>0</v>
      </c>
      <c r="G112" s="80">
        <f t="shared" si="48"/>
        <v>1</v>
      </c>
      <c r="H112" s="60">
        <f t="shared" si="37"/>
        <v>1</v>
      </c>
      <c r="I112" s="61">
        <f t="shared" si="57"/>
        <v>0</v>
      </c>
      <c r="J112" s="21"/>
      <c r="K112" s="21"/>
      <c r="L112" s="21"/>
      <c r="M112" s="21"/>
      <c r="N112" s="22"/>
      <c r="O112" s="22"/>
      <c r="P112" s="85">
        <f t="shared" si="53"/>
        <v>0</v>
      </c>
      <c r="Q112" s="66">
        <f t="shared" si="38"/>
        <v>0</v>
      </c>
      <c r="R112" s="82">
        <f>(SUMIF($B$21:B112,B112,$Q$21:Q112))</f>
        <v>0</v>
      </c>
      <c r="S112" s="83">
        <f t="shared" si="62"/>
        <v>-2.4166666666666665</v>
      </c>
      <c r="T112" s="22">
        <f t="shared" si="39"/>
        <v>0</v>
      </c>
      <c r="U112" s="84">
        <f t="shared" si="40"/>
        <v>0</v>
      </c>
      <c r="V112" s="1">
        <f t="shared" si="41"/>
        <v>0</v>
      </c>
      <c r="W112" s="1">
        <f t="shared" si="42"/>
        <v>0</v>
      </c>
      <c r="X112" s="1">
        <f t="shared" si="49"/>
        <v>0</v>
      </c>
      <c r="Y112" s="83">
        <f t="shared" si="43"/>
        <v>0</v>
      </c>
      <c r="Z112" s="83">
        <f t="shared" si="44"/>
        <v>0</v>
      </c>
      <c r="AA112" s="1">
        <f t="shared" si="58"/>
        <v>0</v>
      </c>
      <c r="AB112" s="82"/>
      <c r="AC112" s="1"/>
      <c r="AD112" s="1">
        <f t="shared" si="45"/>
        <v>0</v>
      </c>
      <c r="AE112" s="21"/>
      <c r="AF112" s="20"/>
      <c r="AG112" s="20"/>
      <c r="AH112" s="21"/>
      <c r="AI112" s="21"/>
      <c r="AJ112" s="21"/>
      <c r="AK112" s="23"/>
      <c r="AL112" s="1">
        <f t="shared" si="59"/>
        <v>0</v>
      </c>
      <c r="AM112" s="1">
        <f t="shared" si="60"/>
        <v>7</v>
      </c>
      <c r="AN112" s="1">
        <f t="shared" si="61"/>
        <v>0.125</v>
      </c>
      <c r="AO112" s="96"/>
      <c r="AP112" s="96"/>
      <c r="AQ112" s="96"/>
      <c r="AR112" s="96"/>
      <c r="AS112" s="24">
        <f t="shared" si="54"/>
        <v>44287</v>
      </c>
      <c r="AT112" s="4">
        <f t="shared" si="55"/>
        <v>0</v>
      </c>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5">
        <f t="shared" si="56"/>
        <v>0</v>
      </c>
    </row>
    <row r="113" spans="1:73" ht="27.75" customHeight="1" x14ac:dyDescent="0.15">
      <c r="A113" s="19">
        <v>44288</v>
      </c>
      <c r="B113" s="3">
        <f t="shared" si="50"/>
        <v>14</v>
      </c>
      <c r="C113" s="3">
        <f t="shared" si="51"/>
        <v>5</v>
      </c>
      <c r="D113" s="79">
        <f t="shared" si="52"/>
        <v>1.25</v>
      </c>
      <c r="E113" s="60">
        <f t="shared" si="46"/>
        <v>0</v>
      </c>
      <c r="F113" s="60">
        <f t="shared" si="47"/>
        <v>0</v>
      </c>
      <c r="G113" s="80">
        <f t="shared" si="48"/>
        <v>1</v>
      </c>
      <c r="H113" s="60">
        <f t="shared" si="37"/>
        <v>1</v>
      </c>
      <c r="I113" s="61">
        <f t="shared" si="57"/>
        <v>0</v>
      </c>
      <c r="J113" s="21"/>
      <c r="K113" s="21"/>
      <c r="L113" s="21"/>
      <c r="M113" s="21"/>
      <c r="N113" s="22"/>
      <c r="O113" s="22"/>
      <c r="P113" s="85">
        <f t="shared" si="53"/>
        <v>0</v>
      </c>
      <c r="Q113" s="66">
        <f t="shared" si="38"/>
        <v>0</v>
      </c>
      <c r="R113" s="82">
        <f>(SUMIF($B$21:B113,B113,$Q$21:Q113))</f>
        <v>0</v>
      </c>
      <c r="S113" s="83">
        <f t="shared" si="62"/>
        <v>-2.4166666666666665</v>
      </c>
      <c r="T113" s="22">
        <f t="shared" si="39"/>
        <v>0</v>
      </c>
      <c r="U113" s="84">
        <f t="shared" si="40"/>
        <v>0</v>
      </c>
      <c r="V113" s="1">
        <f t="shared" si="41"/>
        <v>0</v>
      </c>
      <c r="W113" s="1">
        <f t="shared" si="42"/>
        <v>0</v>
      </c>
      <c r="X113" s="1">
        <f t="shared" si="49"/>
        <v>0</v>
      </c>
      <c r="Y113" s="83">
        <f t="shared" si="43"/>
        <v>0</v>
      </c>
      <c r="Z113" s="83">
        <f t="shared" si="44"/>
        <v>0</v>
      </c>
      <c r="AA113" s="1">
        <f t="shared" si="58"/>
        <v>0</v>
      </c>
      <c r="AB113" s="82"/>
      <c r="AC113" s="1"/>
      <c r="AD113" s="1">
        <f t="shared" si="45"/>
        <v>0</v>
      </c>
      <c r="AE113" s="21"/>
      <c r="AF113" s="20"/>
      <c r="AG113" s="20"/>
      <c r="AH113" s="21"/>
      <c r="AI113" s="21"/>
      <c r="AJ113" s="21"/>
      <c r="AK113" s="23"/>
      <c r="AL113" s="1">
        <f t="shared" si="59"/>
        <v>0</v>
      </c>
      <c r="AM113" s="1">
        <f t="shared" si="60"/>
        <v>7</v>
      </c>
      <c r="AN113" s="1">
        <f t="shared" si="61"/>
        <v>0.125</v>
      </c>
      <c r="AO113" s="96"/>
      <c r="AP113" s="96"/>
      <c r="AQ113" s="96"/>
      <c r="AR113" s="96"/>
      <c r="AS113" s="24">
        <f t="shared" si="54"/>
        <v>44288</v>
      </c>
      <c r="AT113" s="4">
        <f t="shared" si="55"/>
        <v>0</v>
      </c>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5">
        <f t="shared" si="56"/>
        <v>0</v>
      </c>
    </row>
    <row r="114" spans="1:73" ht="27.75" customHeight="1" x14ac:dyDescent="0.15">
      <c r="A114" s="19">
        <v>44289</v>
      </c>
      <c r="B114" s="3">
        <f t="shared" si="50"/>
        <v>14</v>
      </c>
      <c r="C114" s="3">
        <f t="shared" si="51"/>
        <v>6</v>
      </c>
      <c r="D114" s="79">
        <f t="shared" si="52"/>
        <v>1.25</v>
      </c>
      <c r="E114" s="60">
        <f t="shared" si="46"/>
        <v>0</v>
      </c>
      <c r="F114" s="60">
        <f t="shared" si="47"/>
        <v>0</v>
      </c>
      <c r="G114" s="80">
        <f t="shared" si="48"/>
        <v>1</v>
      </c>
      <c r="H114" s="60">
        <f t="shared" si="37"/>
        <v>1</v>
      </c>
      <c r="I114" s="61">
        <f t="shared" si="57"/>
        <v>0</v>
      </c>
      <c r="J114" s="21"/>
      <c r="K114" s="21"/>
      <c r="L114" s="21"/>
      <c r="M114" s="21"/>
      <c r="N114" s="22"/>
      <c r="O114" s="22"/>
      <c r="P114" s="85">
        <f t="shared" si="53"/>
        <v>0</v>
      </c>
      <c r="Q114" s="66">
        <f t="shared" si="38"/>
        <v>0</v>
      </c>
      <c r="R114" s="82">
        <f>(SUMIF($B$21:B114,B114,$Q$21:Q114))</f>
        <v>0</v>
      </c>
      <c r="S114" s="83">
        <f t="shared" si="62"/>
        <v>-2.4166666666666665</v>
      </c>
      <c r="T114" s="22">
        <f t="shared" si="39"/>
        <v>0</v>
      </c>
      <c r="U114" s="84">
        <f t="shared" si="40"/>
        <v>0</v>
      </c>
      <c r="V114" s="1">
        <f t="shared" si="41"/>
        <v>0</v>
      </c>
      <c r="W114" s="1">
        <f t="shared" si="42"/>
        <v>0</v>
      </c>
      <c r="X114" s="1">
        <f t="shared" si="49"/>
        <v>0</v>
      </c>
      <c r="Y114" s="83">
        <f t="shared" si="43"/>
        <v>0</v>
      </c>
      <c r="Z114" s="83">
        <f t="shared" si="44"/>
        <v>0</v>
      </c>
      <c r="AA114" s="1">
        <f t="shared" si="58"/>
        <v>0</v>
      </c>
      <c r="AB114" s="82"/>
      <c r="AC114" s="1"/>
      <c r="AD114" s="1">
        <f t="shared" si="45"/>
        <v>0</v>
      </c>
      <c r="AE114" s="21"/>
      <c r="AF114" s="20"/>
      <c r="AG114" s="20"/>
      <c r="AH114" s="21"/>
      <c r="AI114" s="21"/>
      <c r="AJ114" s="21"/>
      <c r="AK114" s="23"/>
      <c r="AL114" s="1">
        <f t="shared" si="59"/>
        <v>0</v>
      </c>
      <c r="AM114" s="1">
        <f t="shared" si="60"/>
        <v>7</v>
      </c>
      <c r="AN114" s="1">
        <f t="shared" si="61"/>
        <v>0.125</v>
      </c>
      <c r="AO114" s="96"/>
      <c r="AP114" s="96"/>
      <c r="AQ114" s="96"/>
      <c r="AR114" s="96"/>
      <c r="AS114" s="24">
        <f t="shared" si="54"/>
        <v>44289</v>
      </c>
      <c r="AT114" s="4">
        <f t="shared" si="55"/>
        <v>0</v>
      </c>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5">
        <f t="shared" si="56"/>
        <v>0</v>
      </c>
    </row>
    <row r="115" spans="1:73" ht="27.75" customHeight="1" x14ac:dyDescent="0.15">
      <c r="A115" s="19">
        <v>44290</v>
      </c>
      <c r="B115" s="3">
        <f t="shared" si="50"/>
        <v>14</v>
      </c>
      <c r="C115" s="3">
        <f t="shared" si="51"/>
        <v>7</v>
      </c>
      <c r="D115" s="79">
        <f t="shared" si="52"/>
        <v>1.25</v>
      </c>
      <c r="E115" s="60">
        <f t="shared" si="46"/>
        <v>0</v>
      </c>
      <c r="F115" s="60">
        <f t="shared" si="47"/>
        <v>0</v>
      </c>
      <c r="G115" s="80">
        <f t="shared" si="48"/>
        <v>1.5</v>
      </c>
      <c r="H115" s="60">
        <f t="shared" si="37"/>
        <v>1</v>
      </c>
      <c r="I115" s="61">
        <f t="shared" si="57"/>
        <v>0</v>
      </c>
      <c r="J115" s="21"/>
      <c r="K115" s="21"/>
      <c r="L115" s="21"/>
      <c r="M115" s="21"/>
      <c r="N115" s="22"/>
      <c r="O115" s="22"/>
      <c r="P115" s="85">
        <f t="shared" si="53"/>
        <v>0</v>
      </c>
      <c r="Q115" s="66">
        <f t="shared" si="38"/>
        <v>0</v>
      </c>
      <c r="R115" s="82">
        <f>(SUMIF($B$21:B115,B115,$Q$21:Q115))</f>
        <v>0</v>
      </c>
      <c r="S115" s="83">
        <f t="shared" si="62"/>
        <v>-2.4166666666666665</v>
      </c>
      <c r="T115" s="22">
        <f t="shared" si="39"/>
        <v>0</v>
      </c>
      <c r="U115" s="84">
        <f t="shared" si="40"/>
        <v>0</v>
      </c>
      <c r="V115" s="1">
        <f t="shared" si="41"/>
        <v>0</v>
      </c>
      <c r="W115" s="1">
        <f t="shared" si="42"/>
        <v>0</v>
      </c>
      <c r="X115" s="1">
        <f t="shared" si="49"/>
        <v>0</v>
      </c>
      <c r="Y115" s="83">
        <f t="shared" si="43"/>
        <v>0</v>
      </c>
      <c r="Z115" s="83">
        <f t="shared" si="44"/>
        <v>0</v>
      </c>
      <c r="AA115" s="1">
        <f t="shared" si="58"/>
        <v>0</v>
      </c>
      <c r="AB115" s="82"/>
      <c r="AC115" s="1"/>
      <c r="AD115" s="1">
        <f t="shared" si="45"/>
        <v>0</v>
      </c>
      <c r="AE115" s="21"/>
      <c r="AF115" s="20"/>
      <c r="AG115" s="20"/>
      <c r="AH115" s="21"/>
      <c r="AI115" s="21"/>
      <c r="AJ115" s="21"/>
      <c r="AK115" s="23"/>
      <c r="AL115" s="1">
        <f t="shared" si="59"/>
        <v>0</v>
      </c>
      <c r="AM115" s="1">
        <f t="shared" si="60"/>
        <v>7</v>
      </c>
      <c r="AN115" s="1">
        <f t="shared" si="61"/>
        <v>0.125</v>
      </c>
      <c r="AO115" s="96"/>
      <c r="AP115" s="96"/>
      <c r="AQ115" s="96"/>
      <c r="AR115" s="96"/>
      <c r="AS115" s="24">
        <f t="shared" si="54"/>
        <v>44290</v>
      </c>
      <c r="AT115" s="4">
        <f t="shared" si="55"/>
        <v>0</v>
      </c>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5">
        <f t="shared" si="56"/>
        <v>0</v>
      </c>
    </row>
    <row r="116" spans="1:73" ht="27.75" customHeight="1" x14ac:dyDescent="0.15">
      <c r="A116" s="19">
        <v>44291</v>
      </c>
      <c r="B116" s="3">
        <f t="shared" si="50"/>
        <v>14</v>
      </c>
      <c r="C116" s="3">
        <f t="shared" si="51"/>
        <v>1</v>
      </c>
      <c r="D116" s="79">
        <f t="shared" si="52"/>
        <v>1.25</v>
      </c>
      <c r="E116" s="60">
        <f t="shared" si="46"/>
        <v>0</v>
      </c>
      <c r="F116" s="60">
        <f t="shared" si="47"/>
        <v>0</v>
      </c>
      <c r="G116" s="80">
        <f t="shared" si="48"/>
        <v>1</v>
      </c>
      <c r="H116" s="60">
        <f t="shared" si="37"/>
        <v>1</v>
      </c>
      <c r="I116" s="61">
        <f t="shared" si="57"/>
        <v>0</v>
      </c>
      <c r="J116" s="21"/>
      <c r="K116" s="21"/>
      <c r="L116" s="21"/>
      <c r="M116" s="21"/>
      <c r="N116" s="22"/>
      <c r="O116" s="22"/>
      <c r="P116" s="85">
        <f t="shared" si="53"/>
        <v>0</v>
      </c>
      <c r="Q116" s="66">
        <f t="shared" si="38"/>
        <v>0</v>
      </c>
      <c r="R116" s="82">
        <f>(SUMIF($B$21:B116,B116,$Q$21:Q116))</f>
        <v>0</v>
      </c>
      <c r="S116" s="83">
        <f t="shared" si="62"/>
        <v>-2.4166666666666665</v>
      </c>
      <c r="T116" s="22">
        <f t="shared" si="39"/>
        <v>0</v>
      </c>
      <c r="U116" s="84">
        <f t="shared" si="40"/>
        <v>0</v>
      </c>
      <c r="V116" s="1">
        <f t="shared" si="41"/>
        <v>0</v>
      </c>
      <c r="W116" s="1">
        <f t="shared" si="42"/>
        <v>0</v>
      </c>
      <c r="X116" s="1">
        <f t="shared" si="49"/>
        <v>0</v>
      </c>
      <c r="Y116" s="83">
        <f t="shared" si="43"/>
        <v>0</v>
      </c>
      <c r="Z116" s="83">
        <f t="shared" si="44"/>
        <v>0</v>
      </c>
      <c r="AA116" s="1">
        <f t="shared" si="58"/>
        <v>0</v>
      </c>
      <c r="AB116" s="82"/>
      <c r="AC116" s="1"/>
      <c r="AD116" s="1">
        <f t="shared" si="45"/>
        <v>0</v>
      </c>
      <c r="AE116" s="21"/>
      <c r="AF116" s="20"/>
      <c r="AG116" s="20"/>
      <c r="AH116" s="21"/>
      <c r="AI116" s="21"/>
      <c r="AJ116" s="21"/>
      <c r="AK116" s="23"/>
      <c r="AL116" s="1">
        <f t="shared" si="59"/>
        <v>0</v>
      </c>
      <c r="AM116" s="1">
        <f t="shared" si="60"/>
        <v>7</v>
      </c>
      <c r="AN116" s="1">
        <f t="shared" si="61"/>
        <v>0.125</v>
      </c>
      <c r="AO116" s="96"/>
      <c r="AP116" s="96"/>
      <c r="AQ116" s="96"/>
      <c r="AR116" s="96"/>
      <c r="AS116" s="24">
        <f t="shared" si="54"/>
        <v>44291</v>
      </c>
      <c r="AT116" s="4">
        <f t="shared" si="55"/>
        <v>0</v>
      </c>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5">
        <f t="shared" si="56"/>
        <v>0</v>
      </c>
    </row>
    <row r="117" spans="1:73" ht="27.75" customHeight="1" x14ac:dyDescent="0.15">
      <c r="A117" s="19">
        <v>44292</v>
      </c>
      <c r="B117" s="3">
        <f t="shared" si="50"/>
        <v>15</v>
      </c>
      <c r="C117" s="3">
        <f t="shared" si="51"/>
        <v>2</v>
      </c>
      <c r="D117" s="79">
        <f t="shared" si="52"/>
        <v>1.25</v>
      </c>
      <c r="E117" s="60">
        <f t="shared" si="46"/>
        <v>0</v>
      </c>
      <c r="F117" s="60">
        <f t="shared" si="47"/>
        <v>0</v>
      </c>
      <c r="G117" s="80">
        <f t="shared" si="48"/>
        <v>1</v>
      </c>
      <c r="H117" s="60">
        <f t="shared" si="37"/>
        <v>1</v>
      </c>
      <c r="I117" s="61">
        <f t="shared" si="57"/>
        <v>0</v>
      </c>
      <c r="J117" s="21"/>
      <c r="K117" s="21"/>
      <c r="L117" s="21"/>
      <c r="M117" s="21"/>
      <c r="N117" s="22"/>
      <c r="O117" s="22"/>
      <c r="P117" s="85">
        <f t="shared" si="53"/>
        <v>0</v>
      </c>
      <c r="Q117" s="66">
        <f t="shared" si="38"/>
        <v>0</v>
      </c>
      <c r="R117" s="82">
        <f>(SUMIF($B$21:B117,B117,$Q$21:Q117))</f>
        <v>0</v>
      </c>
      <c r="S117" s="83">
        <f t="shared" si="62"/>
        <v>-2.4166666666666665</v>
      </c>
      <c r="T117" s="22">
        <f t="shared" si="39"/>
        <v>0</v>
      </c>
      <c r="U117" s="84">
        <f t="shared" si="40"/>
        <v>0</v>
      </c>
      <c r="V117" s="1">
        <f t="shared" si="41"/>
        <v>0</v>
      </c>
      <c r="W117" s="1">
        <f t="shared" si="42"/>
        <v>0</v>
      </c>
      <c r="X117" s="1">
        <f t="shared" si="49"/>
        <v>0</v>
      </c>
      <c r="Y117" s="83">
        <f t="shared" si="43"/>
        <v>0</v>
      </c>
      <c r="Z117" s="83">
        <f t="shared" si="44"/>
        <v>0</v>
      </c>
      <c r="AA117" s="1">
        <f t="shared" si="58"/>
        <v>0</v>
      </c>
      <c r="AB117" s="82"/>
      <c r="AC117" s="1"/>
      <c r="AD117" s="1">
        <f t="shared" si="45"/>
        <v>0</v>
      </c>
      <c r="AE117" s="21"/>
      <c r="AF117" s="20"/>
      <c r="AG117" s="20"/>
      <c r="AH117" s="21"/>
      <c r="AI117" s="21"/>
      <c r="AJ117" s="21"/>
      <c r="AK117" s="23"/>
      <c r="AL117" s="1">
        <f t="shared" si="59"/>
        <v>0</v>
      </c>
      <c r="AM117" s="1">
        <f t="shared" si="60"/>
        <v>7</v>
      </c>
      <c r="AN117" s="1">
        <f t="shared" si="61"/>
        <v>0.125</v>
      </c>
      <c r="AO117" s="96"/>
      <c r="AP117" s="96"/>
      <c r="AQ117" s="96"/>
      <c r="AR117" s="96"/>
      <c r="AS117" s="24">
        <f t="shared" si="54"/>
        <v>44292</v>
      </c>
      <c r="AT117" s="4">
        <f t="shared" si="55"/>
        <v>0</v>
      </c>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5">
        <f t="shared" si="56"/>
        <v>0</v>
      </c>
    </row>
    <row r="118" spans="1:73" ht="27.75" customHeight="1" x14ac:dyDescent="0.15">
      <c r="A118" s="19">
        <v>44293</v>
      </c>
      <c r="B118" s="3">
        <f t="shared" si="50"/>
        <v>15</v>
      </c>
      <c r="C118" s="3">
        <f t="shared" si="51"/>
        <v>3</v>
      </c>
      <c r="D118" s="79">
        <f t="shared" si="52"/>
        <v>1.25</v>
      </c>
      <c r="E118" s="60">
        <f t="shared" si="46"/>
        <v>0</v>
      </c>
      <c r="F118" s="60">
        <f t="shared" si="47"/>
        <v>0</v>
      </c>
      <c r="G118" s="80">
        <f t="shared" si="48"/>
        <v>1</v>
      </c>
      <c r="H118" s="60">
        <f t="shared" si="37"/>
        <v>1</v>
      </c>
      <c r="I118" s="61">
        <f t="shared" si="57"/>
        <v>0</v>
      </c>
      <c r="J118" s="21"/>
      <c r="K118" s="21"/>
      <c r="L118" s="21"/>
      <c r="M118" s="21"/>
      <c r="N118" s="22"/>
      <c r="O118" s="22"/>
      <c r="P118" s="85">
        <f t="shared" si="53"/>
        <v>0</v>
      </c>
      <c r="Q118" s="66">
        <f t="shared" si="38"/>
        <v>0</v>
      </c>
      <c r="R118" s="82">
        <f>(SUMIF($B$21:B118,B118,$Q$21:Q118))</f>
        <v>0</v>
      </c>
      <c r="S118" s="83">
        <f t="shared" si="62"/>
        <v>-2.4166666666666665</v>
      </c>
      <c r="T118" s="22">
        <f t="shared" si="39"/>
        <v>0</v>
      </c>
      <c r="U118" s="84">
        <f t="shared" si="40"/>
        <v>0</v>
      </c>
      <c r="V118" s="1">
        <f t="shared" si="41"/>
        <v>0</v>
      </c>
      <c r="W118" s="1">
        <f t="shared" si="42"/>
        <v>0</v>
      </c>
      <c r="X118" s="1">
        <f t="shared" si="49"/>
        <v>0</v>
      </c>
      <c r="Y118" s="83">
        <f t="shared" si="43"/>
        <v>0</v>
      </c>
      <c r="Z118" s="83">
        <f t="shared" si="44"/>
        <v>0</v>
      </c>
      <c r="AA118" s="1">
        <f t="shared" si="58"/>
        <v>0</v>
      </c>
      <c r="AB118" s="82"/>
      <c r="AC118" s="1"/>
      <c r="AD118" s="1">
        <f t="shared" si="45"/>
        <v>0</v>
      </c>
      <c r="AE118" s="21"/>
      <c r="AF118" s="20"/>
      <c r="AG118" s="20"/>
      <c r="AH118" s="21"/>
      <c r="AI118" s="21"/>
      <c r="AJ118" s="21"/>
      <c r="AK118" s="23"/>
      <c r="AL118" s="1">
        <f t="shared" si="59"/>
        <v>0</v>
      </c>
      <c r="AM118" s="1">
        <f t="shared" si="60"/>
        <v>7</v>
      </c>
      <c r="AN118" s="1">
        <f t="shared" si="61"/>
        <v>0.125</v>
      </c>
      <c r="AO118" s="96"/>
      <c r="AP118" s="96"/>
      <c r="AQ118" s="96"/>
      <c r="AR118" s="96"/>
      <c r="AS118" s="24">
        <f t="shared" si="54"/>
        <v>44293</v>
      </c>
      <c r="AT118" s="4">
        <f t="shared" si="55"/>
        <v>0</v>
      </c>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5">
        <f t="shared" si="56"/>
        <v>0</v>
      </c>
    </row>
    <row r="119" spans="1:73" ht="27.75" customHeight="1" x14ac:dyDescent="0.15">
      <c r="A119" s="19">
        <v>44294</v>
      </c>
      <c r="B119" s="3">
        <f t="shared" si="50"/>
        <v>15</v>
      </c>
      <c r="C119" s="3">
        <f t="shared" si="51"/>
        <v>4</v>
      </c>
      <c r="D119" s="79">
        <f t="shared" si="52"/>
        <v>1.25</v>
      </c>
      <c r="E119" s="60">
        <f t="shared" si="46"/>
        <v>0</v>
      </c>
      <c r="F119" s="60">
        <f t="shared" si="47"/>
        <v>0</v>
      </c>
      <c r="G119" s="80">
        <f t="shared" si="48"/>
        <v>1</v>
      </c>
      <c r="H119" s="60">
        <f t="shared" si="37"/>
        <v>1</v>
      </c>
      <c r="I119" s="61">
        <f t="shared" si="57"/>
        <v>0</v>
      </c>
      <c r="J119" s="21"/>
      <c r="K119" s="21"/>
      <c r="L119" s="21"/>
      <c r="M119" s="21"/>
      <c r="N119" s="22"/>
      <c r="O119" s="22"/>
      <c r="P119" s="85">
        <f t="shared" si="53"/>
        <v>0</v>
      </c>
      <c r="Q119" s="66">
        <f t="shared" si="38"/>
        <v>0</v>
      </c>
      <c r="R119" s="82">
        <f>(SUMIF($B$21:B119,B119,$Q$21:Q119))</f>
        <v>0</v>
      </c>
      <c r="S119" s="83">
        <f t="shared" si="62"/>
        <v>-2.4166666666666665</v>
      </c>
      <c r="T119" s="22">
        <f t="shared" si="39"/>
        <v>0</v>
      </c>
      <c r="U119" s="84">
        <f t="shared" si="40"/>
        <v>0</v>
      </c>
      <c r="V119" s="1">
        <f t="shared" si="41"/>
        <v>0</v>
      </c>
      <c r="W119" s="1">
        <f t="shared" si="42"/>
        <v>0</v>
      </c>
      <c r="X119" s="1">
        <f t="shared" si="49"/>
        <v>0</v>
      </c>
      <c r="Y119" s="83">
        <f t="shared" si="43"/>
        <v>0</v>
      </c>
      <c r="Z119" s="83">
        <f t="shared" si="44"/>
        <v>0</v>
      </c>
      <c r="AA119" s="1">
        <f t="shared" si="58"/>
        <v>0</v>
      </c>
      <c r="AB119" s="82"/>
      <c r="AC119" s="1"/>
      <c r="AD119" s="1">
        <f t="shared" si="45"/>
        <v>0</v>
      </c>
      <c r="AE119" s="21"/>
      <c r="AF119" s="20"/>
      <c r="AG119" s="20"/>
      <c r="AH119" s="21"/>
      <c r="AI119" s="21"/>
      <c r="AJ119" s="21"/>
      <c r="AK119" s="23"/>
      <c r="AL119" s="1">
        <f t="shared" si="59"/>
        <v>0</v>
      </c>
      <c r="AM119" s="1">
        <f t="shared" si="60"/>
        <v>7</v>
      </c>
      <c r="AN119" s="1">
        <f t="shared" si="61"/>
        <v>0.125</v>
      </c>
      <c r="AO119" s="96"/>
      <c r="AP119" s="96"/>
      <c r="AQ119" s="96"/>
      <c r="AR119" s="96"/>
      <c r="AS119" s="24">
        <f t="shared" si="54"/>
        <v>44294</v>
      </c>
      <c r="AT119" s="4">
        <f t="shared" si="55"/>
        <v>0</v>
      </c>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5">
        <f t="shared" si="56"/>
        <v>0</v>
      </c>
    </row>
    <row r="120" spans="1:73" ht="27.75" customHeight="1" x14ac:dyDescent="0.15">
      <c r="A120" s="19">
        <v>44295</v>
      </c>
      <c r="B120" s="3">
        <f t="shared" si="50"/>
        <v>15</v>
      </c>
      <c r="C120" s="3">
        <f t="shared" si="51"/>
        <v>5</v>
      </c>
      <c r="D120" s="79">
        <f t="shared" si="52"/>
        <v>1.25</v>
      </c>
      <c r="E120" s="60">
        <f t="shared" si="46"/>
        <v>0</v>
      </c>
      <c r="F120" s="60">
        <f t="shared" si="47"/>
        <v>0</v>
      </c>
      <c r="G120" s="80">
        <f t="shared" si="48"/>
        <v>1</v>
      </c>
      <c r="H120" s="60">
        <f t="shared" si="37"/>
        <v>1</v>
      </c>
      <c r="I120" s="61">
        <f t="shared" si="57"/>
        <v>0</v>
      </c>
      <c r="J120" s="21"/>
      <c r="K120" s="21"/>
      <c r="L120" s="21"/>
      <c r="M120" s="21"/>
      <c r="N120" s="22"/>
      <c r="O120" s="22"/>
      <c r="P120" s="85">
        <f t="shared" si="53"/>
        <v>0</v>
      </c>
      <c r="Q120" s="66">
        <f t="shared" si="38"/>
        <v>0</v>
      </c>
      <c r="R120" s="82">
        <f>(SUMIF($B$21:B120,B120,$Q$21:Q120))</f>
        <v>0</v>
      </c>
      <c r="S120" s="83">
        <f t="shared" si="62"/>
        <v>-2.4166666666666665</v>
      </c>
      <c r="T120" s="22">
        <f t="shared" si="39"/>
        <v>0</v>
      </c>
      <c r="U120" s="84">
        <f t="shared" si="40"/>
        <v>0</v>
      </c>
      <c r="V120" s="1">
        <f t="shared" si="41"/>
        <v>0</v>
      </c>
      <c r="W120" s="1">
        <f t="shared" si="42"/>
        <v>0</v>
      </c>
      <c r="X120" s="1">
        <f t="shared" si="49"/>
        <v>0</v>
      </c>
      <c r="Y120" s="83">
        <f t="shared" si="43"/>
        <v>0</v>
      </c>
      <c r="Z120" s="83">
        <f t="shared" si="44"/>
        <v>0</v>
      </c>
      <c r="AA120" s="1">
        <f t="shared" si="58"/>
        <v>0</v>
      </c>
      <c r="AB120" s="82"/>
      <c r="AC120" s="1"/>
      <c r="AD120" s="1">
        <f t="shared" si="45"/>
        <v>0</v>
      </c>
      <c r="AE120" s="21"/>
      <c r="AF120" s="20"/>
      <c r="AG120" s="20"/>
      <c r="AH120" s="21"/>
      <c r="AI120" s="21"/>
      <c r="AJ120" s="21"/>
      <c r="AK120" s="23"/>
      <c r="AL120" s="1">
        <f t="shared" si="59"/>
        <v>0</v>
      </c>
      <c r="AM120" s="1">
        <f t="shared" si="60"/>
        <v>7</v>
      </c>
      <c r="AN120" s="1">
        <f t="shared" si="61"/>
        <v>0.125</v>
      </c>
      <c r="AO120" s="96"/>
      <c r="AP120" s="96"/>
      <c r="AQ120" s="96"/>
      <c r="AR120" s="96"/>
      <c r="AS120" s="24">
        <f t="shared" si="54"/>
        <v>44295</v>
      </c>
      <c r="AT120" s="4">
        <f t="shared" si="55"/>
        <v>0</v>
      </c>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5">
        <f t="shared" si="56"/>
        <v>0</v>
      </c>
    </row>
    <row r="121" spans="1:73" ht="27.75" customHeight="1" x14ac:dyDescent="0.15">
      <c r="A121" s="19">
        <v>44296</v>
      </c>
      <c r="B121" s="3">
        <f t="shared" si="50"/>
        <v>15</v>
      </c>
      <c r="C121" s="3">
        <f t="shared" si="51"/>
        <v>6</v>
      </c>
      <c r="D121" s="79">
        <f t="shared" si="52"/>
        <v>1.25</v>
      </c>
      <c r="E121" s="60">
        <f t="shared" si="46"/>
        <v>0</v>
      </c>
      <c r="F121" s="60">
        <f t="shared" si="47"/>
        <v>0</v>
      </c>
      <c r="G121" s="80">
        <f t="shared" si="48"/>
        <v>1</v>
      </c>
      <c r="H121" s="60">
        <f t="shared" si="37"/>
        <v>1</v>
      </c>
      <c r="I121" s="61">
        <f t="shared" si="57"/>
        <v>0</v>
      </c>
      <c r="J121" s="21"/>
      <c r="K121" s="21"/>
      <c r="L121" s="21"/>
      <c r="M121" s="21"/>
      <c r="N121" s="22"/>
      <c r="O121" s="22"/>
      <c r="P121" s="85">
        <f t="shared" si="53"/>
        <v>0</v>
      </c>
      <c r="Q121" s="66">
        <f t="shared" si="38"/>
        <v>0</v>
      </c>
      <c r="R121" s="82">
        <f>(SUMIF($B$21:B121,B121,$Q$21:Q121))</f>
        <v>0</v>
      </c>
      <c r="S121" s="83">
        <f t="shared" si="62"/>
        <v>-2.4166666666666665</v>
      </c>
      <c r="T121" s="22">
        <f t="shared" si="39"/>
        <v>0</v>
      </c>
      <c r="U121" s="84">
        <f t="shared" si="40"/>
        <v>0</v>
      </c>
      <c r="V121" s="1">
        <f t="shared" si="41"/>
        <v>0</v>
      </c>
      <c r="W121" s="1">
        <f t="shared" si="42"/>
        <v>0</v>
      </c>
      <c r="X121" s="1">
        <f t="shared" si="49"/>
        <v>0</v>
      </c>
      <c r="Y121" s="83">
        <f t="shared" si="43"/>
        <v>0</v>
      </c>
      <c r="Z121" s="83">
        <f t="shared" si="44"/>
        <v>0</v>
      </c>
      <c r="AA121" s="1">
        <f t="shared" si="58"/>
        <v>0</v>
      </c>
      <c r="AB121" s="82"/>
      <c r="AC121" s="1"/>
      <c r="AD121" s="1">
        <f t="shared" si="45"/>
        <v>0</v>
      </c>
      <c r="AE121" s="21"/>
      <c r="AF121" s="20"/>
      <c r="AG121" s="20"/>
      <c r="AH121" s="21"/>
      <c r="AI121" s="21"/>
      <c r="AJ121" s="21"/>
      <c r="AK121" s="23"/>
      <c r="AL121" s="1">
        <f t="shared" si="59"/>
        <v>0</v>
      </c>
      <c r="AM121" s="1">
        <f t="shared" si="60"/>
        <v>7</v>
      </c>
      <c r="AN121" s="1">
        <f t="shared" si="61"/>
        <v>0.125</v>
      </c>
      <c r="AO121" s="96"/>
      <c r="AP121" s="96"/>
      <c r="AQ121" s="96"/>
      <c r="AR121" s="96"/>
      <c r="AS121" s="24">
        <f t="shared" si="54"/>
        <v>44296</v>
      </c>
      <c r="AT121" s="4">
        <f t="shared" si="55"/>
        <v>0</v>
      </c>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5">
        <f t="shared" si="56"/>
        <v>0</v>
      </c>
    </row>
    <row r="122" spans="1:73" ht="27.75" customHeight="1" x14ac:dyDescent="0.15">
      <c r="A122" s="19">
        <v>44297</v>
      </c>
      <c r="B122" s="3">
        <f t="shared" si="50"/>
        <v>15</v>
      </c>
      <c r="C122" s="3">
        <f t="shared" si="51"/>
        <v>7</v>
      </c>
      <c r="D122" s="79">
        <f t="shared" si="52"/>
        <v>1.25</v>
      </c>
      <c r="E122" s="60">
        <f t="shared" si="46"/>
        <v>0</v>
      </c>
      <c r="F122" s="60">
        <f t="shared" si="47"/>
        <v>0</v>
      </c>
      <c r="G122" s="80">
        <f t="shared" si="48"/>
        <v>1.5</v>
      </c>
      <c r="H122" s="60">
        <f t="shared" si="37"/>
        <v>1</v>
      </c>
      <c r="I122" s="61">
        <f t="shared" si="57"/>
        <v>0</v>
      </c>
      <c r="J122" s="21"/>
      <c r="K122" s="21"/>
      <c r="L122" s="21"/>
      <c r="M122" s="21"/>
      <c r="N122" s="22"/>
      <c r="O122" s="22"/>
      <c r="P122" s="85">
        <f t="shared" si="53"/>
        <v>0</v>
      </c>
      <c r="Q122" s="66">
        <f t="shared" si="38"/>
        <v>0</v>
      </c>
      <c r="R122" s="82">
        <f>(SUMIF($B$21:B122,B122,$Q$21:Q122))</f>
        <v>0</v>
      </c>
      <c r="S122" s="83">
        <f t="shared" si="62"/>
        <v>-2.4166666666666665</v>
      </c>
      <c r="T122" s="22">
        <f t="shared" si="39"/>
        <v>0</v>
      </c>
      <c r="U122" s="84">
        <f t="shared" si="40"/>
        <v>0</v>
      </c>
      <c r="V122" s="1">
        <f t="shared" si="41"/>
        <v>0</v>
      </c>
      <c r="W122" s="1">
        <f t="shared" si="42"/>
        <v>0</v>
      </c>
      <c r="X122" s="1">
        <f t="shared" si="49"/>
        <v>0</v>
      </c>
      <c r="Y122" s="83">
        <f t="shared" si="43"/>
        <v>0</v>
      </c>
      <c r="Z122" s="83">
        <f t="shared" si="44"/>
        <v>0</v>
      </c>
      <c r="AA122" s="1">
        <f t="shared" si="58"/>
        <v>0</v>
      </c>
      <c r="AB122" s="82"/>
      <c r="AC122" s="1"/>
      <c r="AD122" s="1">
        <f t="shared" si="45"/>
        <v>0</v>
      </c>
      <c r="AE122" s="21"/>
      <c r="AF122" s="20"/>
      <c r="AG122" s="20"/>
      <c r="AH122" s="21"/>
      <c r="AI122" s="21"/>
      <c r="AJ122" s="21"/>
      <c r="AK122" s="23"/>
      <c r="AL122" s="1">
        <f t="shared" si="59"/>
        <v>0</v>
      </c>
      <c r="AM122" s="1">
        <f t="shared" si="60"/>
        <v>7</v>
      </c>
      <c r="AN122" s="1">
        <f t="shared" si="61"/>
        <v>0.125</v>
      </c>
      <c r="AO122" s="96"/>
      <c r="AP122" s="96"/>
      <c r="AQ122" s="96"/>
      <c r="AR122" s="96"/>
      <c r="AS122" s="24">
        <f t="shared" si="54"/>
        <v>44297</v>
      </c>
      <c r="AT122" s="4">
        <f t="shared" si="55"/>
        <v>0</v>
      </c>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5">
        <f t="shared" si="56"/>
        <v>0</v>
      </c>
    </row>
    <row r="123" spans="1:73" ht="27.75" customHeight="1" x14ac:dyDescent="0.15">
      <c r="A123" s="19">
        <v>44298</v>
      </c>
      <c r="B123" s="3">
        <f t="shared" si="50"/>
        <v>15</v>
      </c>
      <c r="C123" s="3">
        <f t="shared" si="51"/>
        <v>1</v>
      </c>
      <c r="D123" s="79">
        <f t="shared" si="52"/>
        <v>1.25</v>
      </c>
      <c r="E123" s="60">
        <f t="shared" si="46"/>
        <v>0</v>
      </c>
      <c r="F123" s="60">
        <f t="shared" si="47"/>
        <v>0</v>
      </c>
      <c r="G123" s="80">
        <f t="shared" si="48"/>
        <v>1</v>
      </c>
      <c r="H123" s="60">
        <f t="shared" si="37"/>
        <v>1</v>
      </c>
      <c r="I123" s="61">
        <f t="shared" si="57"/>
        <v>0</v>
      </c>
      <c r="J123" s="21"/>
      <c r="K123" s="21"/>
      <c r="L123" s="21"/>
      <c r="M123" s="21"/>
      <c r="N123" s="22"/>
      <c r="O123" s="22"/>
      <c r="P123" s="85">
        <f t="shared" si="53"/>
        <v>0</v>
      </c>
      <c r="Q123" s="66">
        <f t="shared" si="38"/>
        <v>0</v>
      </c>
      <c r="R123" s="82">
        <f>(SUMIF($B$21:B123,B123,$Q$21:Q123))</f>
        <v>0</v>
      </c>
      <c r="S123" s="83">
        <f t="shared" si="62"/>
        <v>-2.4166666666666665</v>
      </c>
      <c r="T123" s="22">
        <f t="shared" si="39"/>
        <v>0</v>
      </c>
      <c r="U123" s="84">
        <f t="shared" si="40"/>
        <v>0</v>
      </c>
      <c r="V123" s="1">
        <f t="shared" si="41"/>
        <v>0</v>
      </c>
      <c r="W123" s="1">
        <f t="shared" si="42"/>
        <v>0</v>
      </c>
      <c r="X123" s="1">
        <f t="shared" si="49"/>
        <v>0</v>
      </c>
      <c r="Y123" s="83">
        <f t="shared" si="43"/>
        <v>0</v>
      </c>
      <c r="Z123" s="83">
        <f t="shared" si="44"/>
        <v>0</v>
      </c>
      <c r="AA123" s="1">
        <f t="shared" si="58"/>
        <v>0</v>
      </c>
      <c r="AB123" s="82"/>
      <c r="AC123" s="1"/>
      <c r="AD123" s="1">
        <f t="shared" si="45"/>
        <v>0</v>
      </c>
      <c r="AE123" s="21"/>
      <c r="AF123" s="20"/>
      <c r="AG123" s="20"/>
      <c r="AH123" s="21"/>
      <c r="AI123" s="21"/>
      <c r="AJ123" s="21"/>
      <c r="AK123" s="23"/>
      <c r="AL123" s="1">
        <f t="shared" si="59"/>
        <v>0</v>
      </c>
      <c r="AM123" s="1">
        <f t="shared" si="60"/>
        <v>7</v>
      </c>
      <c r="AN123" s="1">
        <f t="shared" si="61"/>
        <v>0.125</v>
      </c>
      <c r="AO123" s="96"/>
      <c r="AP123" s="96"/>
      <c r="AQ123" s="96"/>
      <c r="AR123" s="96"/>
      <c r="AS123" s="24">
        <f t="shared" si="54"/>
        <v>44298</v>
      </c>
      <c r="AT123" s="4">
        <f t="shared" si="55"/>
        <v>0</v>
      </c>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5">
        <f t="shared" si="56"/>
        <v>0</v>
      </c>
    </row>
    <row r="124" spans="1:73" ht="27.75" customHeight="1" x14ac:dyDescent="0.15">
      <c r="A124" s="19">
        <v>44299</v>
      </c>
      <c r="B124" s="3">
        <f t="shared" si="50"/>
        <v>16</v>
      </c>
      <c r="C124" s="3">
        <f t="shared" si="51"/>
        <v>2</v>
      </c>
      <c r="D124" s="79">
        <f t="shared" si="52"/>
        <v>1.25</v>
      </c>
      <c r="E124" s="60">
        <f t="shared" si="46"/>
        <v>0</v>
      </c>
      <c r="F124" s="60">
        <f t="shared" si="47"/>
        <v>0</v>
      </c>
      <c r="G124" s="80">
        <f t="shared" si="48"/>
        <v>1</v>
      </c>
      <c r="H124" s="60">
        <f t="shared" si="37"/>
        <v>1</v>
      </c>
      <c r="I124" s="61">
        <f t="shared" si="57"/>
        <v>0</v>
      </c>
      <c r="J124" s="21"/>
      <c r="K124" s="21"/>
      <c r="L124" s="21"/>
      <c r="M124" s="21"/>
      <c r="N124" s="22"/>
      <c r="O124" s="22"/>
      <c r="P124" s="85">
        <f t="shared" si="53"/>
        <v>0</v>
      </c>
      <c r="Q124" s="66">
        <f t="shared" si="38"/>
        <v>0</v>
      </c>
      <c r="R124" s="82">
        <f>(SUMIF($B$21:B124,B124,$Q$21:Q124))</f>
        <v>0</v>
      </c>
      <c r="S124" s="83">
        <f t="shared" si="62"/>
        <v>-2.4166666666666665</v>
      </c>
      <c r="T124" s="22">
        <f t="shared" si="39"/>
        <v>0</v>
      </c>
      <c r="U124" s="84">
        <f t="shared" si="40"/>
        <v>0</v>
      </c>
      <c r="V124" s="1">
        <f t="shared" si="41"/>
        <v>0</v>
      </c>
      <c r="W124" s="1">
        <f t="shared" si="42"/>
        <v>0</v>
      </c>
      <c r="X124" s="1">
        <f t="shared" si="49"/>
        <v>0</v>
      </c>
      <c r="Y124" s="83">
        <f t="shared" si="43"/>
        <v>0</v>
      </c>
      <c r="Z124" s="83">
        <f t="shared" si="44"/>
        <v>0</v>
      </c>
      <c r="AA124" s="1">
        <f t="shared" si="58"/>
        <v>0</v>
      </c>
      <c r="AB124" s="82"/>
      <c r="AC124" s="1"/>
      <c r="AD124" s="1">
        <f t="shared" si="45"/>
        <v>0</v>
      </c>
      <c r="AE124" s="21"/>
      <c r="AF124" s="20"/>
      <c r="AG124" s="20"/>
      <c r="AH124" s="21"/>
      <c r="AI124" s="21"/>
      <c r="AJ124" s="21"/>
      <c r="AK124" s="23"/>
      <c r="AL124" s="1">
        <f t="shared" si="59"/>
        <v>0</v>
      </c>
      <c r="AM124" s="1">
        <f t="shared" si="60"/>
        <v>7</v>
      </c>
      <c r="AN124" s="1">
        <f t="shared" si="61"/>
        <v>0.125</v>
      </c>
      <c r="AO124" s="96"/>
      <c r="AP124" s="96"/>
      <c r="AQ124" s="96"/>
      <c r="AR124" s="96"/>
      <c r="AS124" s="24">
        <f t="shared" si="54"/>
        <v>44299</v>
      </c>
      <c r="AT124" s="4">
        <f t="shared" si="55"/>
        <v>0</v>
      </c>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5">
        <f t="shared" si="56"/>
        <v>0</v>
      </c>
    </row>
    <row r="125" spans="1:73" ht="27.75" customHeight="1" x14ac:dyDescent="0.15">
      <c r="A125" s="19">
        <v>44300</v>
      </c>
      <c r="B125" s="3">
        <f t="shared" si="50"/>
        <v>16</v>
      </c>
      <c r="C125" s="3">
        <f t="shared" si="51"/>
        <v>3</v>
      </c>
      <c r="D125" s="79">
        <f t="shared" si="52"/>
        <v>1.25</v>
      </c>
      <c r="E125" s="60">
        <f t="shared" si="46"/>
        <v>0</v>
      </c>
      <c r="F125" s="60">
        <f t="shared" si="47"/>
        <v>0</v>
      </c>
      <c r="G125" s="80">
        <f t="shared" si="48"/>
        <v>1</v>
      </c>
      <c r="H125" s="60">
        <f t="shared" si="37"/>
        <v>1</v>
      </c>
      <c r="I125" s="61">
        <f t="shared" si="57"/>
        <v>0</v>
      </c>
      <c r="J125" s="21"/>
      <c r="K125" s="21"/>
      <c r="L125" s="21"/>
      <c r="M125" s="21"/>
      <c r="N125" s="22"/>
      <c r="O125" s="22"/>
      <c r="P125" s="85">
        <f t="shared" si="53"/>
        <v>0</v>
      </c>
      <c r="Q125" s="66">
        <f t="shared" si="38"/>
        <v>0</v>
      </c>
      <c r="R125" s="82">
        <f>(SUMIF($B$21:B125,B125,$Q$21:Q125))</f>
        <v>0</v>
      </c>
      <c r="S125" s="83">
        <f t="shared" si="62"/>
        <v>-2.4166666666666665</v>
      </c>
      <c r="T125" s="22">
        <f t="shared" si="39"/>
        <v>0</v>
      </c>
      <c r="U125" s="84">
        <f t="shared" si="40"/>
        <v>0</v>
      </c>
      <c r="V125" s="1">
        <f t="shared" si="41"/>
        <v>0</v>
      </c>
      <c r="W125" s="1">
        <f t="shared" si="42"/>
        <v>0</v>
      </c>
      <c r="X125" s="1">
        <f t="shared" si="49"/>
        <v>0</v>
      </c>
      <c r="Y125" s="83">
        <f t="shared" si="43"/>
        <v>0</v>
      </c>
      <c r="Z125" s="83">
        <f t="shared" si="44"/>
        <v>0</v>
      </c>
      <c r="AA125" s="1">
        <f t="shared" si="58"/>
        <v>0</v>
      </c>
      <c r="AB125" s="82"/>
      <c r="AC125" s="1"/>
      <c r="AD125" s="1">
        <f t="shared" si="45"/>
        <v>0</v>
      </c>
      <c r="AE125" s="21"/>
      <c r="AF125" s="20"/>
      <c r="AG125" s="20"/>
      <c r="AH125" s="21"/>
      <c r="AI125" s="21"/>
      <c r="AJ125" s="21"/>
      <c r="AK125" s="23"/>
      <c r="AL125" s="1">
        <f t="shared" si="59"/>
        <v>0</v>
      </c>
      <c r="AM125" s="1">
        <f t="shared" si="60"/>
        <v>7</v>
      </c>
      <c r="AN125" s="1">
        <f t="shared" si="61"/>
        <v>0.125</v>
      </c>
      <c r="AO125" s="96"/>
      <c r="AP125" s="96"/>
      <c r="AQ125" s="96"/>
      <c r="AR125" s="96"/>
      <c r="AS125" s="24">
        <f t="shared" si="54"/>
        <v>44300</v>
      </c>
      <c r="AT125" s="4">
        <f t="shared" si="55"/>
        <v>0</v>
      </c>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5">
        <f t="shared" si="56"/>
        <v>0</v>
      </c>
    </row>
    <row r="126" spans="1:73" ht="27.75" customHeight="1" x14ac:dyDescent="0.15">
      <c r="A126" s="19">
        <v>44301</v>
      </c>
      <c r="B126" s="3">
        <f t="shared" si="50"/>
        <v>16</v>
      </c>
      <c r="C126" s="3">
        <f t="shared" si="51"/>
        <v>4</v>
      </c>
      <c r="D126" s="79">
        <f t="shared" si="52"/>
        <v>1.25</v>
      </c>
      <c r="E126" s="60">
        <f t="shared" si="46"/>
        <v>0</v>
      </c>
      <c r="F126" s="60">
        <f t="shared" si="47"/>
        <v>0</v>
      </c>
      <c r="G126" s="80">
        <f t="shared" si="48"/>
        <v>1</v>
      </c>
      <c r="H126" s="60">
        <f t="shared" si="37"/>
        <v>1</v>
      </c>
      <c r="I126" s="61">
        <f t="shared" si="57"/>
        <v>0</v>
      </c>
      <c r="J126" s="21"/>
      <c r="K126" s="21"/>
      <c r="L126" s="21"/>
      <c r="M126" s="21"/>
      <c r="N126" s="22"/>
      <c r="O126" s="22"/>
      <c r="P126" s="85">
        <f t="shared" si="53"/>
        <v>0</v>
      </c>
      <c r="Q126" s="66">
        <f t="shared" si="38"/>
        <v>0</v>
      </c>
      <c r="R126" s="82">
        <f>(SUMIF($B$21:B126,B126,$Q$21:Q126))</f>
        <v>0</v>
      </c>
      <c r="S126" s="83">
        <f t="shared" si="62"/>
        <v>-2.4166666666666665</v>
      </c>
      <c r="T126" s="22">
        <f t="shared" si="39"/>
        <v>0</v>
      </c>
      <c r="U126" s="84">
        <f t="shared" si="40"/>
        <v>0</v>
      </c>
      <c r="V126" s="1">
        <f t="shared" si="41"/>
        <v>0</v>
      </c>
      <c r="W126" s="1">
        <f t="shared" si="42"/>
        <v>0</v>
      </c>
      <c r="X126" s="1">
        <f t="shared" si="49"/>
        <v>0</v>
      </c>
      <c r="Y126" s="83">
        <f t="shared" si="43"/>
        <v>0</v>
      </c>
      <c r="Z126" s="83">
        <f t="shared" si="44"/>
        <v>0</v>
      </c>
      <c r="AA126" s="1">
        <f t="shared" si="58"/>
        <v>0</v>
      </c>
      <c r="AB126" s="82"/>
      <c r="AC126" s="1"/>
      <c r="AD126" s="1">
        <f t="shared" si="45"/>
        <v>0</v>
      </c>
      <c r="AE126" s="21"/>
      <c r="AF126" s="20"/>
      <c r="AG126" s="20"/>
      <c r="AH126" s="21"/>
      <c r="AI126" s="21"/>
      <c r="AJ126" s="21"/>
      <c r="AK126" s="23"/>
      <c r="AL126" s="1">
        <f t="shared" si="59"/>
        <v>0</v>
      </c>
      <c r="AM126" s="1">
        <f t="shared" si="60"/>
        <v>7</v>
      </c>
      <c r="AN126" s="1">
        <f t="shared" si="61"/>
        <v>0.125</v>
      </c>
      <c r="AO126" s="96"/>
      <c r="AP126" s="96"/>
      <c r="AQ126" s="96"/>
      <c r="AR126" s="96"/>
      <c r="AS126" s="24">
        <f t="shared" si="54"/>
        <v>44301</v>
      </c>
      <c r="AT126" s="4">
        <f t="shared" si="55"/>
        <v>0</v>
      </c>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5">
        <f t="shared" si="56"/>
        <v>0</v>
      </c>
    </row>
    <row r="127" spans="1:73" ht="27.75" customHeight="1" x14ac:dyDescent="0.15">
      <c r="A127" s="19">
        <v>44302</v>
      </c>
      <c r="B127" s="3">
        <f t="shared" si="50"/>
        <v>16</v>
      </c>
      <c r="C127" s="3">
        <f t="shared" si="51"/>
        <v>5</v>
      </c>
      <c r="D127" s="79">
        <f t="shared" si="52"/>
        <v>1.25</v>
      </c>
      <c r="E127" s="60">
        <f t="shared" si="46"/>
        <v>0</v>
      </c>
      <c r="F127" s="60">
        <f t="shared" si="47"/>
        <v>0</v>
      </c>
      <c r="G127" s="80">
        <f t="shared" si="48"/>
        <v>1</v>
      </c>
      <c r="H127" s="60">
        <f t="shared" si="37"/>
        <v>1</v>
      </c>
      <c r="I127" s="61">
        <f t="shared" si="57"/>
        <v>0</v>
      </c>
      <c r="J127" s="21"/>
      <c r="K127" s="21"/>
      <c r="L127" s="21"/>
      <c r="M127" s="21"/>
      <c r="N127" s="22"/>
      <c r="O127" s="22"/>
      <c r="P127" s="85">
        <f t="shared" si="53"/>
        <v>0</v>
      </c>
      <c r="Q127" s="66">
        <f t="shared" si="38"/>
        <v>0</v>
      </c>
      <c r="R127" s="82">
        <f>(SUMIF($B$21:B127,B127,$Q$21:Q127))</f>
        <v>0</v>
      </c>
      <c r="S127" s="83">
        <f t="shared" si="62"/>
        <v>-2.4166666666666665</v>
      </c>
      <c r="T127" s="22">
        <f t="shared" si="39"/>
        <v>0</v>
      </c>
      <c r="U127" s="84">
        <f t="shared" si="40"/>
        <v>0</v>
      </c>
      <c r="V127" s="1">
        <f t="shared" si="41"/>
        <v>0</v>
      </c>
      <c r="W127" s="1">
        <f t="shared" si="42"/>
        <v>0</v>
      </c>
      <c r="X127" s="1">
        <f t="shared" si="49"/>
        <v>0</v>
      </c>
      <c r="Y127" s="83">
        <f t="shared" si="43"/>
        <v>0</v>
      </c>
      <c r="Z127" s="83">
        <f t="shared" si="44"/>
        <v>0</v>
      </c>
      <c r="AA127" s="1">
        <f t="shared" si="58"/>
        <v>0</v>
      </c>
      <c r="AB127" s="82"/>
      <c r="AC127" s="1"/>
      <c r="AD127" s="1">
        <f t="shared" si="45"/>
        <v>0</v>
      </c>
      <c r="AE127" s="21"/>
      <c r="AF127" s="20"/>
      <c r="AG127" s="20"/>
      <c r="AH127" s="21"/>
      <c r="AI127" s="21"/>
      <c r="AJ127" s="21"/>
      <c r="AK127" s="23"/>
      <c r="AL127" s="1">
        <f t="shared" si="59"/>
        <v>0</v>
      </c>
      <c r="AM127" s="1">
        <f t="shared" si="60"/>
        <v>7</v>
      </c>
      <c r="AN127" s="1">
        <f t="shared" si="61"/>
        <v>0.125</v>
      </c>
      <c r="AO127" s="96"/>
      <c r="AP127" s="96"/>
      <c r="AQ127" s="96"/>
      <c r="AR127" s="96"/>
      <c r="AS127" s="24">
        <f t="shared" si="54"/>
        <v>44302</v>
      </c>
      <c r="AT127" s="4">
        <f t="shared" si="55"/>
        <v>0</v>
      </c>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5">
        <f t="shared" si="56"/>
        <v>0</v>
      </c>
    </row>
    <row r="128" spans="1:73" ht="27.75" customHeight="1" x14ac:dyDescent="0.15">
      <c r="A128" s="19">
        <v>44303</v>
      </c>
      <c r="B128" s="3">
        <f t="shared" si="50"/>
        <v>16</v>
      </c>
      <c r="C128" s="3">
        <f t="shared" si="51"/>
        <v>6</v>
      </c>
      <c r="D128" s="79">
        <f t="shared" si="52"/>
        <v>1.25</v>
      </c>
      <c r="E128" s="60">
        <f t="shared" si="46"/>
        <v>0</v>
      </c>
      <c r="F128" s="60">
        <f t="shared" si="47"/>
        <v>0</v>
      </c>
      <c r="G128" s="80">
        <f t="shared" si="48"/>
        <v>1</v>
      </c>
      <c r="H128" s="60">
        <f t="shared" si="37"/>
        <v>1</v>
      </c>
      <c r="I128" s="61">
        <f t="shared" si="57"/>
        <v>0</v>
      </c>
      <c r="J128" s="21"/>
      <c r="K128" s="21"/>
      <c r="L128" s="21"/>
      <c r="M128" s="21"/>
      <c r="N128" s="22"/>
      <c r="O128" s="22"/>
      <c r="P128" s="85">
        <f t="shared" si="53"/>
        <v>0</v>
      </c>
      <c r="Q128" s="66">
        <f t="shared" si="38"/>
        <v>0</v>
      </c>
      <c r="R128" s="82">
        <f>(SUMIF($B$21:B128,B128,$Q$21:Q128))</f>
        <v>0</v>
      </c>
      <c r="S128" s="83">
        <f t="shared" si="62"/>
        <v>-2.4166666666666665</v>
      </c>
      <c r="T128" s="22">
        <f t="shared" si="39"/>
        <v>0</v>
      </c>
      <c r="U128" s="84">
        <f t="shared" si="40"/>
        <v>0</v>
      </c>
      <c r="V128" s="1">
        <f t="shared" si="41"/>
        <v>0</v>
      </c>
      <c r="W128" s="1">
        <f t="shared" si="42"/>
        <v>0</v>
      </c>
      <c r="X128" s="1">
        <f t="shared" si="49"/>
        <v>0</v>
      </c>
      <c r="Y128" s="83">
        <f t="shared" si="43"/>
        <v>0</v>
      </c>
      <c r="Z128" s="83">
        <f t="shared" si="44"/>
        <v>0</v>
      </c>
      <c r="AA128" s="1">
        <f t="shared" si="58"/>
        <v>0</v>
      </c>
      <c r="AB128" s="82"/>
      <c r="AC128" s="1"/>
      <c r="AD128" s="1">
        <f t="shared" si="45"/>
        <v>0</v>
      </c>
      <c r="AE128" s="21"/>
      <c r="AF128" s="20"/>
      <c r="AG128" s="20"/>
      <c r="AH128" s="21"/>
      <c r="AI128" s="21"/>
      <c r="AJ128" s="21"/>
      <c r="AK128" s="23"/>
      <c r="AL128" s="1">
        <f t="shared" si="59"/>
        <v>0</v>
      </c>
      <c r="AM128" s="1">
        <f t="shared" si="60"/>
        <v>7</v>
      </c>
      <c r="AN128" s="1">
        <f t="shared" si="61"/>
        <v>0.125</v>
      </c>
      <c r="AO128" s="96"/>
      <c r="AP128" s="96"/>
      <c r="AQ128" s="96"/>
      <c r="AR128" s="96"/>
      <c r="AS128" s="24">
        <f t="shared" si="54"/>
        <v>44303</v>
      </c>
      <c r="AT128" s="4">
        <f t="shared" si="55"/>
        <v>0</v>
      </c>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5">
        <f t="shared" si="56"/>
        <v>0</v>
      </c>
    </row>
    <row r="129" spans="1:73" ht="27.75" customHeight="1" x14ac:dyDescent="0.15">
      <c r="A129" s="19">
        <v>44304</v>
      </c>
      <c r="B129" s="3">
        <f t="shared" si="50"/>
        <v>16</v>
      </c>
      <c r="C129" s="3">
        <f t="shared" si="51"/>
        <v>7</v>
      </c>
      <c r="D129" s="79">
        <f t="shared" si="52"/>
        <v>1.25</v>
      </c>
      <c r="E129" s="60">
        <f t="shared" si="46"/>
        <v>0</v>
      </c>
      <c r="F129" s="60">
        <f t="shared" si="47"/>
        <v>0</v>
      </c>
      <c r="G129" s="80">
        <f t="shared" si="48"/>
        <v>1.5</v>
      </c>
      <c r="H129" s="60">
        <f t="shared" si="37"/>
        <v>1</v>
      </c>
      <c r="I129" s="61">
        <f t="shared" si="57"/>
        <v>0</v>
      </c>
      <c r="J129" s="21"/>
      <c r="K129" s="21"/>
      <c r="L129" s="21"/>
      <c r="M129" s="21"/>
      <c r="N129" s="22"/>
      <c r="O129" s="22"/>
      <c r="P129" s="85">
        <f t="shared" si="53"/>
        <v>0</v>
      </c>
      <c r="Q129" s="66">
        <f t="shared" si="38"/>
        <v>0</v>
      </c>
      <c r="R129" s="82">
        <f>(SUMIF($B$21:B129,B129,$Q$21:Q129))</f>
        <v>0</v>
      </c>
      <c r="S129" s="83">
        <f t="shared" si="62"/>
        <v>-2.4166666666666665</v>
      </c>
      <c r="T129" s="22">
        <f t="shared" si="39"/>
        <v>0</v>
      </c>
      <c r="U129" s="84">
        <f t="shared" si="40"/>
        <v>0</v>
      </c>
      <c r="V129" s="1">
        <f t="shared" si="41"/>
        <v>0</v>
      </c>
      <c r="W129" s="1">
        <f t="shared" si="42"/>
        <v>0</v>
      </c>
      <c r="X129" s="1">
        <f t="shared" si="49"/>
        <v>0</v>
      </c>
      <c r="Y129" s="83">
        <f t="shared" si="43"/>
        <v>0</v>
      </c>
      <c r="Z129" s="83">
        <f t="shared" si="44"/>
        <v>0</v>
      </c>
      <c r="AA129" s="1">
        <f t="shared" si="58"/>
        <v>0</v>
      </c>
      <c r="AB129" s="82"/>
      <c r="AC129" s="1"/>
      <c r="AD129" s="1">
        <f t="shared" si="45"/>
        <v>0</v>
      </c>
      <c r="AE129" s="21"/>
      <c r="AF129" s="20"/>
      <c r="AG129" s="20"/>
      <c r="AH129" s="21"/>
      <c r="AI129" s="21"/>
      <c r="AJ129" s="21"/>
      <c r="AK129" s="23"/>
      <c r="AL129" s="1">
        <f t="shared" si="59"/>
        <v>0</v>
      </c>
      <c r="AM129" s="1">
        <f t="shared" si="60"/>
        <v>7</v>
      </c>
      <c r="AN129" s="1">
        <f t="shared" si="61"/>
        <v>0.125</v>
      </c>
      <c r="AO129" s="96"/>
      <c r="AP129" s="96"/>
      <c r="AQ129" s="96"/>
      <c r="AR129" s="96"/>
      <c r="AS129" s="24">
        <f t="shared" si="54"/>
        <v>44304</v>
      </c>
      <c r="AT129" s="4">
        <f t="shared" si="55"/>
        <v>0</v>
      </c>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5">
        <f t="shared" si="56"/>
        <v>0</v>
      </c>
    </row>
    <row r="130" spans="1:73" ht="27.75" customHeight="1" x14ac:dyDescent="0.15">
      <c r="A130" s="19">
        <v>44305</v>
      </c>
      <c r="B130" s="3">
        <f t="shared" si="50"/>
        <v>16</v>
      </c>
      <c r="C130" s="3">
        <f t="shared" si="51"/>
        <v>1</v>
      </c>
      <c r="D130" s="79">
        <f t="shared" si="52"/>
        <v>1.25</v>
      </c>
      <c r="E130" s="60">
        <f t="shared" si="46"/>
        <v>0</v>
      </c>
      <c r="F130" s="60">
        <f t="shared" si="47"/>
        <v>0</v>
      </c>
      <c r="G130" s="80">
        <f t="shared" si="48"/>
        <v>1</v>
      </c>
      <c r="H130" s="60">
        <f t="shared" si="37"/>
        <v>1</v>
      </c>
      <c r="I130" s="61">
        <f t="shared" si="57"/>
        <v>0</v>
      </c>
      <c r="J130" s="21"/>
      <c r="K130" s="21"/>
      <c r="L130" s="21"/>
      <c r="M130" s="21"/>
      <c r="N130" s="22"/>
      <c r="O130" s="22"/>
      <c r="P130" s="85">
        <f t="shared" si="53"/>
        <v>0</v>
      </c>
      <c r="Q130" s="66">
        <f t="shared" si="38"/>
        <v>0</v>
      </c>
      <c r="R130" s="82">
        <f>(SUMIF($B$21:B130,B130,$Q$21:Q130))</f>
        <v>0</v>
      </c>
      <c r="S130" s="83">
        <f t="shared" si="62"/>
        <v>-2.4166666666666665</v>
      </c>
      <c r="T130" s="22">
        <f t="shared" si="39"/>
        <v>0</v>
      </c>
      <c r="U130" s="84">
        <f t="shared" si="40"/>
        <v>0</v>
      </c>
      <c r="V130" s="1">
        <f t="shared" si="41"/>
        <v>0</v>
      </c>
      <c r="W130" s="1">
        <f t="shared" si="42"/>
        <v>0</v>
      </c>
      <c r="X130" s="1">
        <f t="shared" si="49"/>
        <v>0</v>
      </c>
      <c r="Y130" s="83">
        <f t="shared" si="43"/>
        <v>0</v>
      </c>
      <c r="Z130" s="83">
        <f t="shared" si="44"/>
        <v>0</v>
      </c>
      <c r="AA130" s="1">
        <f t="shared" si="58"/>
        <v>0</v>
      </c>
      <c r="AB130" s="82"/>
      <c r="AC130" s="1"/>
      <c r="AD130" s="1">
        <f t="shared" si="45"/>
        <v>0</v>
      </c>
      <c r="AE130" s="21"/>
      <c r="AF130" s="20"/>
      <c r="AG130" s="20"/>
      <c r="AH130" s="21"/>
      <c r="AI130" s="21"/>
      <c r="AJ130" s="21"/>
      <c r="AK130" s="23"/>
      <c r="AL130" s="1">
        <f t="shared" si="59"/>
        <v>0</v>
      </c>
      <c r="AM130" s="1">
        <f t="shared" si="60"/>
        <v>7</v>
      </c>
      <c r="AN130" s="1">
        <f t="shared" si="61"/>
        <v>0.125</v>
      </c>
      <c r="AO130" s="96"/>
      <c r="AP130" s="96"/>
      <c r="AQ130" s="96"/>
      <c r="AR130" s="96"/>
      <c r="AS130" s="24">
        <f t="shared" si="54"/>
        <v>44305</v>
      </c>
      <c r="AT130" s="4">
        <f t="shared" si="55"/>
        <v>0</v>
      </c>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5">
        <f t="shared" si="56"/>
        <v>0</v>
      </c>
    </row>
    <row r="131" spans="1:73" ht="27.75" customHeight="1" x14ac:dyDescent="0.15">
      <c r="A131" s="19">
        <v>44306</v>
      </c>
      <c r="B131" s="3">
        <f t="shared" si="50"/>
        <v>17</v>
      </c>
      <c r="C131" s="3">
        <f t="shared" si="51"/>
        <v>2</v>
      </c>
      <c r="D131" s="79">
        <f t="shared" si="52"/>
        <v>1.25</v>
      </c>
      <c r="E131" s="60">
        <f t="shared" si="46"/>
        <v>0</v>
      </c>
      <c r="F131" s="60">
        <f t="shared" si="47"/>
        <v>0</v>
      </c>
      <c r="G131" s="80">
        <f t="shared" si="48"/>
        <v>1</v>
      </c>
      <c r="H131" s="60">
        <f t="shared" si="37"/>
        <v>1</v>
      </c>
      <c r="I131" s="61">
        <f t="shared" si="57"/>
        <v>0</v>
      </c>
      <c r="J131" s="21"/>
      <c r="K131" s="21"/>
      <c r="L131" s="21"/>
      <c r="M131" s="21"/>
      <c r="N131" s="22"/>
      <c r="O131" s="22"/>
      <c r="P131" s="85">
        <f t="shared" si="53"/>
        <v>0</v>
      </c>
      <c r="Q131" s="66">
        <f t="shared" si="38"/>
        <v>0</v>
      </c>
      <c r="R131" s="82">
        <f>(SUMIF($B$21:B131,B131,$Q$21:Q131))</f>
        <v>0</v>
      </c>
      <c r="S131" s="83">
        <f t="shared" si="62"/>
        <v>-2.4166666666666665</v>
      </c>
      <c r="T131" s="22">
        <f t="shared" si="39"/>
        <v>0</v>
      </c>
      <c r="U131" s="84">
        <f t="shared" si="40"/>
        <v>0</v>
      </c>
      <c r="V131" s="1">
        <f t="shared" si="41"/>
        <v>0</v>
      </c>
      <c r="W131" s="1">
        <f t="shared" si="42"/>
        <v>0</v>
      </c>
      <c r="X131" s="1">
        <f t="shared" si="49"/>
        <v>0</v>
      </c>
      <c r="Y131" s="83">
        <f t="shared" si="43"/>
        <v>0</v>
      </c>
      <c r="Z131" s="83">
        <f t="shared" si="44"/>
        <v>0</v>
      </c>
      <c r="AA131" s="1">
        <f t="shared" si="58"/>
        <v>0</v>
      </c>
      <c r="AB131" s="82"/>
      <c r="AC131" s="1"/>
      <c r="AD131" s="1">
        <f t="shared" si="45"/>
        <v>0</v>
      </c>
      <c r="AE131" s="21"/>
      <c r="AF131" s="20"/>
      <c r="AG131" s="20"/>
      <c r="AH131" s="21"/>
      <c r="AI131" s="21"/>
      <c r="AJ131" s="21"/>
      <c r="AK131" s="23"/>
      <c r="AL131" s="1">
        <f t="shared" si="59"/>
        <v>0</v>
      </c>
      <c r="AM131" s="1">
        <f t="shared" si="60"/>
        <v>7</v>
      </c>
      <c r="AN131" s="1">
        <f t="shared" si="61"/>
        <v>0.125</v>
      </c>
      <c r="AO131" s="96"/>
      <c r="AP131" s="96"/>
      <c r="AQ131" s="96"/>
      <c r="AR131" s="96"/>
      <c r="AS131" s="24">
        <f t="shared" si="54"/>
        <v>44306</v>
      </c>
      <c r="AT131" s="4">
        <f t="shared" si="55"/>
        <v>0</v>
      </c>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5">
        <f t="shared" si="56"/>
        <v>0</v>
      </c>
    </row>
    <row r="132" spans="1:73" ht="27.75" customHeight="1" x14ac:dyDescent="0.15">
      <c r="A132" s="19">
        <v>44307</v>
      </c>
      <c r="B132" s="3">
        <f t="shared" si="50"/>
        <v>17</v>
      </c>
      <c r="C132" s="3">
        <f t="shared" si="51"/>
        <v>3</v>
      </c>
      <c r="D132" s="79">
        <f t="shared" si="52"/>
        <v>1.25</v>
      </c>
      <c r="E132" s="60">
        <f t="shared" si="46"/>
        <v>0</v>
      </c>
      <c r="F132" s="60">
        <f t="shared" si="47"/>
        <v>0</v>
      </c>
      <c r="G132" s="80">
        <f t="shared" si="48"/>
        <v>1</v>
      </c>
      <c r="H132" s="60">
        <f t="shared" si="37"/>
        <v>1</v>
      </c>
      <c r="I132" s="61">
        <f t="shared" si="57"/>
        <v>0</v>
      </c>
      <c r="J132" s="21"/>
      <c r="K132" s="21"/>
      <c r="L132" s="21"/>
      <c r="M132" s="21"/>
      <c r="N132" s="22"/>
      <c r="O132" s="22"/>
      <c r="P132" s="85">
        <f t="shared" si="53"/>
        <v>0</v>
      </c>
      <c r="Q132" s="66">
        <f t="shared" si="38"/>
        <v>0</v>
      </c>
      <c r="R132" s="82">
        <f>(SUMIF($B$21:B132,B132,$Q$21:Q132))</f>
        <v>0</v>
      </c>
      <c r="S132" s="83">
        <f t="shared" si="62"/>
        <v>-2.4166666666666665</v>
      </c>
      <c r="T132" s="22">
        <f t="shared" si="39"/>
        <v>0</v>
      </c>
      <c r="U132" s="84">
        <f t="shared" si="40"/>
        <v>0</v>
      </c>
      <c r="V132" s="1">
        <f t="shared" si="41"/>
        <v>0</v>
      </c>
      <c r="W132" s="1">
        <f t="shared" si="42"/>
        <v>0</v>
      </c>
      <c r="X132" s="1">
        <f t="shared" si="49"/>
        <v>0</v>
      </c>
      <c r="Y132" s="83">
        <f t="shared" si="43"/>
        <v>0</v>
      </c>
      <c r="Z132" s="83">
        <f t="shared" si="44"/>
        <v>0</v>
      </c>
      <c r="AA132" s="1">
        <f t="shared" si="58"/>
        <v>0</v>
      </c>
      <c r="AB132" s="82"/>
      <c r="AC132" s="1"/>
      <c r="AD132" s="1">
        <f t="shared" si="45"/>
        <v>0</v>
      </c>
      <c r="AE132" s="21"/>
      <c r="AF132" s="20"/>
      <c r="AG132" s="20"/>
      <c r="AH132" s="21"/>
      <c r="AI132" s="21"/>
      <c r="AJ132" s="21"/>
      <c r="AK132" s="23"/>
      <c r="AL132" s="1">
        <f t="shared" si="59"/>
        <v>0</v>
      </c>
      <c r="AM132" s="1">
        <f t="shared" si="60"/>
        <v>7</v>
      </c>
      <c r="AN132" s="1">
        <f t="shared" si="61"/>
        <v>0.125</v>
      </c>
      <c r="AO132" s="96"/>
      <c r="AP132" s="96"/>
      <c r="AQ132" s="96"/>
      <c r="AR132" s="96"/>
      <c r="AS132" s="24">
        <f t="shared" si="54"/>
        <v>44307</v>
      </c>
      <c r="AT132" s="4">
        <f t="shared" si="55"/>
        <v>0</v>
      </c>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5">
        <f t="shared" si="56"/>
        <v>0</v>
      </c>
    </row>
    <row r="133" spans="1:73" ht="27.75" customHeight="1" x14ac:dyDescent="0.15">
      <c r="A133" s="19">
        <v>44308</v>
      </c>
      <c r="B133" s="3">
        <f t="shared" si="50"/>
        <v>17</v>
      </c>
      <c r="C133" s="3">
        <f t="shared" si="51"/>
        <v>4</v>
      </c>
      <c r="D133" s="79">
        <f t="shared" si="52"/>
        <v>1.25</v>
      </c>
      <c r="E133" s="60">
        <f t="shared" si="46"/>
        <v>0</v>
      </c>
      <c r="F133" s="60">
        <f t="shared" si="47"/>
        <v>0</v>
      </c>
      <c r="G133" s="80">
        <f t="shared" si="48"/>
        <v>1</v>
      </c>
      <c r="H133" s="60">
        <f t="shared" si="37"/>
        <v>1</v>
      </c>
      <c r="I133" s="61">
        <f t="shared" si="57"/>
        <v>0</v>
      </c>
      <c r="J133" s="21"/>
      <c r="K133" s="21"/>
      <c r="L133" s="21"/>
      <c r="M133" s="21"/>
      <c r="N133" s="22"/>
      <c r="O133" s="22"/>
      <c r="P133" s="85">
        <f t="shared" si="53"/>
        <v>0</v>
      </c>
      <c r="Q133" s="66">
        <f t="shared" si="38"/>
        <v>0</v>
      </c>
      <c r="R133" s="82">
        <f>(SUMIF($B$21:B133,B133,$Q$21:Q133))</f>
        <v>0</v>
      </c>
      <c r="S133" s="83">
        <f t="shared" si="62"/>
        <v>-2.4166666666666665</v>
      </c>
      <c r="T133" s="22">
        <f t="shared" si="39"/>
        <v>0</v>
      </c>
      <c r="U133" s="84">
        <f t="shared" si="40"/>
        <v>0</v>
      </c>
      <c r="V133" s="1">
        <f t="shared" si="41"/>
        <v>0</v>
      </c>
      <c r="W133" s="1">
        <f t="shared" si="42"/>
        <v>0</v>
      </c>
      <c r="X133" s="1">
        <f t="shared" si="49"/>
        <v>0</v>
      </c>
      <c r="Y133" s="83">
        <f t="shared" si="43"/>
        <v>0</v>
      </c>
      <c r="Z133" s="83">
        <f t="shared" si="44"/>
        <v>0</v>
      </c>
      <c r="AA133" s="1">
        <f t="shared" si="58"/>
        <v>0</v>
      </c>
      <c r="AB133" s="82"/>
      <c r="AC133" s="1"/>
      <c r="AD133" s="1">
        <f t="shared" si="45"/>
        <v>0</v>
      </c>
      <c r="AE133" s="21"/>
      <c r="AF133" s="20"/>
      <c r="AG133" s="20"/>
      <c r="AH133" s="21"/>
      <c r="AI133" s="21"/>
      <c r="AJ133" s="21"/>
      <c r="AK133" s="23"/>
      <c r="AL133" s="1">
        <f t="shared" si="59"/>
        <v>0</v>
      </c>
      <c r="AM133" s="1">
        <f t="shared" si="60"/>
        <v>7</v>
      </c>
      <c r="AN133" s="1">
        <f t="shared" si="61"/>
        <v>0.125</v>
      </c>
      <c r="AO133" s="96"/>
      <c r="AP133" s="96"/>
      <c r="AQ133" s="96"/>
      <c r="AR133" s="96"/>
      <c r="AS133" s="24">
        <f t="shared" si="54"/>
        <v>44308</v>
      </c>
      <c r="AT133" s="4">
        <f t="shared" si="55"/>
        <v>0</v>
      </c>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5">
        <f t="shared" si="56"/>
        <v>0</v>
      </c>
    </row>
    <row r="134" spans="1:73" ht="27.75" customHeight="1" x14ac:dyDescent="0.15">
      <c r="A134" s="19">
        <v>44309</v>
      </c>
      <c r="B134" s="3">
        <f t="shared" si="50"/>
        <v>17</v>
      </c>
      <c r="C134" s="3">
        <f t="shared" si="51"/>
        <v>5</v>
      </c>
      <c r="D134" s="79">
        <f t="shared" si="52"/>
        <v>1.25</v>
      </c>
      <c r="E134" s="60">
        <f t="shared" si="46"/>
        <v>0</v>
      </c>
      <c r="F134" s="60">
        <f t="shared" si="47"/>
        <v>0</v>
      </c>
      <c r="G134" s="80">
        <f t="shared" si="48"/>
        <v>1</v>
      </c>
      <c r="H134" s="60">
        <f t="shared" si="37"/>
        <v>1</v>
      </c>
      <c r="I134" s="61">
        <f t="shared" si="57"/>
        <v>0</v>
      </c>
      <c r="J134" s="21"/>
      <c r="K134" s="21"/>
      <c r="L134" s="21"/>
      <c r="M134" s="21"/>
      <c r="N134" s="22"/>
      <c r="O134" s="22"/>
      <c r="P134" s="85">
        <f t="shared" si="53"/>
        <v>0</v>
      </c>
      <c r="Q134" s="66">
        <f t="shared" si="38"/>
        <v>0</v>
      </c>
      <c r="R134" s="82">
        <f>(SUMIF($B$21:B134,B134,$Q$21:Q134))</f>
        <v>0</v>
      </c>
      <c r="S134" s="83">
        <f t="shared" si="62"/>
        <v>-2.4166666666666665</v>
      </c>
      <c r="T134" s="22">
        <f t="shared" si="39"/>
        <v>0</v>
      </c>
      <c r="U134" s="84">
        <f t="shared" si="40"/>
        <v>0</v>
      </c>
      <c r="V134" s="1">
        <f t="shared" si="41"/>
        <v>0</v>
      </c>
      <c r="W134" s="1">
        <f t="shared" si="42"/>
        <v>0</v>
      </c>
      <c r="X134" s="1">
        <f t="shared" si="49"/>
        <v>0</v>
      </c>
      <c r="Y134" s="83">
        <f t="shared" si="43"/>
        <v>0</v>
      </c>
      <c r="Z134" s="83">
        <f t="shared" si="44"/>
        <v>0</v>
      </c>
      <c r="AA134" s="1">
        <f t="shared" si="58"/>
        <v>0</v>
      </c>
      <c r="AB134" s="82"/>
      <c r="AC134" s="1"/>
      <c r="AD134" s="1">
        <f t="shared" si="45"/>
        <v>0</v>
      </c>
      <c r="AE134" s="21"/>
      <c r="AF134" s="20"/>
      <c r="AG134" s="20"/>
      <c r="AH134" s="21"/>
      <c r="AI134" s="21"/>
      <c r="AJ134" s="21"/>
      <c r="AK134" s="23"/>
      <c r="AL134" s="1">
        <f t="shared" si="59"/>
        <v>0</v>
      </c>
      <c r="AM134" s="1">
        <f t="shared" si="60"/>
        <v>7</v>
      </c>
      <c r="AN134" s="1">
        <f t="shared" si="61"/>
        <v>0.125</v>
      </c>
      <c r="AO134" s="96"/>
      <c r="AP134" s="96"/>
      <c r="AQ134" s="96"/>
      <c r="AR134" s="96"/>
      <c r="AS134" s="24">
        <f t="shared" si="54"/>
        <v>44309</v>
      </c>
      <c r="AT134" s="4">
        <f t="shared" si="55"/>
        <v>0</v>
      </c>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5">
        <f t="shared" si="56"/>
        <v>0</v>
      </c>
    </row>
    <row r="135" spans="1:73" ht="27.75" customHeight="1" x14ac:dyDescent="0.15">
      <c r="A135" s="19">
        <v>44310</v>
      </c>
      <c r="B135" s="3">
        <f t="shared" si="50"/>
        <v>17</v>
      </c>
      <c r="C135" s="3">
        <f t="shared" si="51"/>
        <v>6</v>
      </c>
      <c r="D135" s="79">
        <f t="shared" si="52"/>
        <v>1.25</v>
      </c>
      <c r="E135" s="60">
        <f t="shared" si="46"/>
        <v>0</v>
      </c>
      <c r="F135" s="60">
        <f t="shared" si="47"/>
        <v>0</v>
      </c>
      <c r="G135" s="80">
        <f t="shared" si="48"/>
        <v>1</v>
      </c>
      <c r="H135" s="60">
        <f t="shared" si="37"/>
        <v>1</v>
      </c>
      <c r="I135" s="61">
        <f t="shared" si="57"/>
        <v>0</v>
      </c>
      <c r="J135" s="21"/>
      <c r="K135" s="21"/>
      <c r="L135" s="21"/>
      <c r="M135" s="21"/>
      <c r="N135" s="22"/>
      <c r="O135" s="22"/>
      <c r="P135" s="85">
        <f t="shared" si="53"/>
        <v>0</v>
      </c>
      <c r="Q135" s="66">
        <f t="shared" si="38"/>
        <v>0</v>
      </c>
      <c r="R135" s="82">
        <f>(SUMIF($B$21:B135,B135,$Q$21:Q135))</f>
        <v>0</v>
      </c>
      <c r="S135" s="83">
        <f t="shared" si="62"/>
        <v>-2.4166666666666665</v>
      </c>
      <c r="T135" s="22">
        <f t="shared" si="39"/>
        <v>0</v>
      </c>
      <c r="U135" s="84">
        <f t="shared" si="40"/>
        <v>0</v>
      </c>
      <c r="V135" s="1">
        <f t="shared" si="41"/>
        <v>0</v>
      </c>
      <c r="W135" s="1">
        <f t="shared" si="42"/>
        <v>0</v>
      </c>
      <c r="X135" s="1">
        <f t="shared" si="49"/>
        <v>0</v>
      </c>
      <c r="Y135" s="83">
        <f t="shared" si="43"/>
        <v>0</v>
      </c>
      <c r="Z135" s="83">
        <f t="shared" si="44"/>
        <v>0</v>
      </c>
      <c r="AA135" s="1">
        <f t="shared" si="58"/>
        <v>0</v>
      </c>
      <c r="AB135" s="82"/>
      <c r="AC135" s="1"/>
      <c r="AD135" s="1">
        <f t="shared" si="45"/>
        <v>0</v>
      </c>
      <c r="AE135" s="21"/>
      <c r="AF135" s="20"/>
      <c r="AG135" s="20"/>
      <c r="AH135" s="21"/>
      <c r="AI135" s="21"/>
      <c r="AJ135" s="21"/>
      <c r="AK135" s="23"/>
      <c r="AL135" s="1">
        <f t="shared" si="59"/>
        <v>0</v>
      </c>
      <c r="AM135" s="1">
        <f t="shared" si="60"/>
        <v>7</v>
      </c>
      <c r="AN135" s="1">
        <f t="shared" si="61"/>
        <v>0.125</v>
      </c>
      <c r="AO135" s="96"/>
      <c r="AP135" s="96"/>
      <c r="AQ135" s="96"/>
      <c r="AR135" s="96"/>
      <c r="AS135" s="24">
        <f t="shared" si="54"/>
        <v>44310</v>
      </c>
      <c r="AT135" s="4">
        <f t="shared" si="55"/>
        <v>0</v>
      </c>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5">
        <f t="shared" si="56"/>
        <v>0</v>
      </c>
    </row>
    <row r="136" spans="1:73" ht="27.75" customHeight="1" x14ac:dyDescent="0.15">
      <c r="A136" s="19">
        <v>44311</v>
      </c>
      <c r="B136" s="3">
        <f t="shared" si="50"/>
        <v>17</v>
      </c>
      <c r="C136" s="3">
        <f t="shared" si="51"/>
        <v>7</v>
      </c>
      <c r="D136" s="79">
        <f t="shared" si="52"/>
        <v>1.25</v>
      </c>
      <c r="E136" s="60">
        <f t="shared" si="46"/>
        <v>0</v>
      </c>
      <c r="F136" s="60">
        <f t="shared" si="47"/>
        <v>0</v>
      </c>
      <c r="G136" s="80">
        <f t="shared" si="48"/>
        <v>1.5</v>
      </c>
      <c r="H136" s="60">
        <f t="shared" si="37"/>
        <v>1</v>
      </c>
      <c r="I136" s="61">
        <f t="shared" si="57"/>
        <v>0</v>
      </c>
      <c r="J136" s="21"/>
      <c r="K136" s="21"/>
      <c r="L136" s="21"/>
      <c r="M136" s="21"/>
      <c r="N136" s="22"/>
      <c r="O136" s="22"/>
      <c r="P136" s="85">
        <f t="shared" si="53"/>
        <v>0</v>
      </c>
      <c r="Q136" s="66">
        <f t="shared" si="38"/>
        <v>0</v>
      </c>
      <c r="R136" s="82">
        <f>(SUMIF($B$21:B136,B136,$Q$21:Q136))</f>
        <v>0</v>
      </c>
      <c r="S136" s="83">
        <f t="shared" si="62"/>
        <v>-2.4166666666666665</v>
      </c>
      <c r="T136" s="22">
        <f t="shared" si="39"/>
        <v>0</v>
      </c>
      <c r="U136" s="84">
        <f t="shared" si="40"/>
        <v>0</v>
      </c>
      <c r="V136" s="1">
        <f t="shared" si="41"/>
        <v>0</v>
      </c>
      <c r="W136" s="1">
        <f t="shared" si="42"/>
        <v>0</v>
      </c>
      <c r="X136" s="1">
        <f t="shared" si="49"/>
        <v>0</v>
      </c>
      <c r="Y136" s="83">
        <f t="shared" si="43"/>
        <v>0</v>
      </c>
      <c r="Z136" s="83">
        <f t="shared" si="44"/>
        <v>0</v>
      </c>
      <c r="AA136" s="1">
        <f t="shared" si="58"/>
        <v>0</v>
      </c>
      <c r="AB136" s="82"/>
      <c r="AC136" s="1"/>
      <c r="AD136" s="1">
        <f t="shared" si="45"/>
        <v>0</v>
      </c>
      <c r="AE136" s="21"/>
      <c r="AF136" s="20"/>
      <c r="AG136" s="20"/>
      <c r="AH136" s="21"/>
      <c r="AI136" s="21"/>
      <c r="AJ136" s="21"/>
      <c r="AK136" s="23"/>
      <c r="AL136" s="1">
        <f t="shared" si="59"/>
        <v>0</v>
      </c>
      <c r="AM136" s="1">
        <f t="shared" si="60"/>
        <v>7</v>
      </c>
      <c r="AN136" s="1">
        <f t="shared" si="61"/>
        <v>0.125</v>
      </c>
      <c r="AO136" s="96"/>
      <c r="AP136" s="96"/>
      <c r="AQ136" s="96"/>
      <c r="AR136" s="96"/>
      <c r="AS136" s="24">
        <f t="shared" si="54"/>
        <v>44311</v>
      </c>
      <c r="AT136" s="4">
        <f t="shared" si="55"/>
        <v>0</v>
      </c>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5">
        <f t="shared" si="56"/>
        <v>0</v>
      </c>
    </row>
    <row r="137" spans="1:73" ht="27.75" customHeight="1" x14ac:dyDescent="0.15">
      <c r="A137" s="19">
        <v>44312</v>
      </c>
      <c r="B137" s="3">
        <f t="shared" si="50"/>
        <v>17</v>
      </c>
      <c r="C137" s="3">
        <f t="shared" si="51"/>
        <v>1</v>
      </c>
      <c r="D137" s="79">
        <f t="shared" si="52"/>
        <v>1.25</v>
      </c>
      <c r="E137" s="60">
        <f t="shared" si="46"/>
        <v>0</v>
      </c>
      <c r="F137" s="60">
        <f t="shared" si="47"/>
        <v>0</v>
      </c>
      <c r="G137" s="80">
        <f t="shared" si="48"/>
        <v>1</v>
      </c>
      <c r="H137" s="60">
        <f t="shared" si="37"/>
        <v>1</v>
      </c>
      <c r="I137" s="61">
        <f t="shared" si="57"/>
        <v>0</v>
      </c>
      <c r="J137" s="21"/>
      <c r="K137" s="21"/>
      <c r="L137" s="21"/>
      <c r="M137" s="21"/>
      <c r="N137" s="22"/>
      <c r="O137" s="22"/>
      <c r="P137" s="85">
        <f t="shared" si="53"/>
        <v>0</v>
      </c>
      <c r="Q137" s="66">
        <f t="shared" si="38"/>
        <v>0</v>
      </c>
      <c r="R137" s="82">
        <f>(SUMIF($B$21:B137,B137,$Q$21:Q137))</f>
        <v>0</v>
      </c>
      <c r="S137" s="83">
        <f t="shared" si="62"/>
        <v>-2.4166666666666665</v>
      </c>
      <c r="T137" s="22">
        <f t="shared" si="39"/>
        <v>0</v>
      </c>
      <c r="U137" s="84">
        <f t="shared" si="40"/>
        <v>0</v>
      </c>
      <c r="V137" s="1">
        <f t="shared" si="41"/>
        <v>0</v>
      </c>
      <c r="W137" s="1">
        <f t="shared" si="42"/>
        <v>0</v>
      </c>
      <c r="X137" s="1">
        <f t="shared" si="49"/>
        <v>0</v>
      </c>
      <c r="Y137" s="83">
        <f t="shared" si="43"/>
        <v>0</v>
      </c>
      <c r="Z137" s="83">
        <f t="shared" si="44"/>
        <v>0</v>
      </c>
      <c r="AA137" s="1">
        <f t="shared" si="58"/>
        <v>0</v>
      </c>
      <c r="AB137" s="82"/>
      <c r="AC137" s="1"/>
      <c r="AD137" s="1">
        <f t="shared" si="45"/>
        <v>0</v>
      </c>
      <c r="AE137" s="21"/>
      <c r="AF137" s="20"/>
      <c r="AG137" s="20"/>
      <c r="AH137" s="21"/>
      <c r="AI137" s="21"/>
      <c r="AJ137" s="21"/>
      <c r="AK137" s="23"/>
      <c r="AL137" s="1">
        <f t="shared" si="59"/>
        <v>0</v>
      </c>
      <c r="AM137" s="1">
        <f t="shared" si="60"/>
        <v>7</v>
      </c>
      <c r="AN137" s="1">
        <f t="shared" si="61"/>
        <v>0.125</v>
      </c>
      <c r="AO137" s="96"/>
      <c r="AP137" s="96"/>
      <c r="AQ137" s="96"/>
      <c r="AR137" s="96"/>
      <c r="AS137" s="24">
        <f t="shared" si="54"/>
        <v>44312</v>
      </c>
      <c r="AT137" s="4">
        <f t="shared" si="55"/>
        <v>0</v>
      </c>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5">
        <f t="shared" si="56"/>
        <v>0</v>
      </c>
    </row>
    <row r="138" spans="1:73" ht="27.75" customHeight="1" x14ac:dyDescent="0.15">
      <c r="A138" s="19">
        <v>44313</v>
      </c>
      <c r="B138" s="3">
        <f t="shared" si="50"/>
        <v>18</v>
      </c>
      <c r="C138" s="3">
        <f t="shared" si="51"/>
        <v>2</v>
      </c>
      <c r="D138" s="79">
        <f t="shared" si="52"/>
        <v>1.25</v>
      </c>
      <c r="E138" s="60">
        <f t="shared" si="46"/>
        <v>0</v>
      </c>
      <c r="F138" s="60">
        <f t="shared" si="47"/>
        <v>0</v>
      </c>
      <c r="G138" s="80">
        <f t="shared" si="48"/>
        <v>1</v>
      </c>
      <c r="H138" s="60">
        <f t="shared" si="37"/>
        <v>1</v>
      </c>
      <c r="I138" s="61">
        <f t="shared" si="57"/>
        <v>0</v>
      </c>
      <c r="J138" s="21"/>
      <c r="K138" s="21"/>
      <c r="L138" s="21"/>
      <c r="M138" s="21"/>
      <c r="N138" s="22"/>
      <c r="O138" s="22"/>
      <c r="P138" s="85">
        <f t="shared" si="53"/>
        <v>0</v>
      </c>
      <c r="Q138" s="66">
        <f t="shared" si="38"/>
        <v>0</v>
      </c>
      <c r="R138" s="82">
        <f>(SUMIF($B$21:B138,B138,$Q$21:Q138))</f>
        <v>0</v>
      </c>
      <c r="S138" s="83">
        <f t="shared" si="62"/>
        <v>-2.4166666666666665</v>
      </c>
      <c r="T138" s="22">
        <f t="shared" si="39"/>
        <v>0</v>
      </c>
      <c r="U138" s="84">
        <f t="shared" si="40"/>
        <v>0</v>
      </c>
      <c r="V138" s="1">
        <f t="shared" si="41"/>
        <v>0</v>
      </c>
      <c r="W138" s="1">
        <f t="shared" si="42"/>
        <v>0</v>
      </c>
      <c r="X138" s="1">
        <f t="shared" si="49"/>
        <v>0</v>
      </c>
      <c r="Y138" s="83">
        <f t="shared" si="43"/>
        <v>0</v>
      </c>
      <c r="Z138" s="83">
        <f t="shared" si="44"/>
        <v>0</v>
      </c>
      <c r="AA138" s="1">
        <f t="shared" si="58"/>
        <v>0</v>
      </c>
      <c r="AB138" s="82"/>
      <c r="AC138" s="1"/>
      <c r="AD138" s="1">
        <f t="shared" si="45"/>
        <v>0</v>
      </c>
      <c r="AE138" s="21"/>
      <c r="AF138" s="20"/>
      <c r="AG138" s="20"/>
      <c r="AH138" s="21"/>
      <c r="AI138" s="21"/>
      <c r="AJ138" s="21"/>
      <c r="AK138" s="23"/>
      <c r="AL138" s="1">
        <f t="shared" si="59"/>
        <v>0</v>
      </c>
      <c r="AM138" s="1">
        <f t="shared" si="60"/>
        <v>7</v>
      </c>
      <c r="AN138" s="1">
        <f t="shared" si="61"/>
        <v>0.125</v>
      </c>
      <c r="AO138" s="96"/>
      <c r="AP138" s="96"/>
      <c r="AQ138" s="96"/>
      <c r="AR138" s="96"/>
      <c r="AS138" s="24">
        <f t="shared" si="54"/>
        <v>44313</v>
      </c>
      <c r="AT138" s="4">
        <f t="shared" si="55"/>
        <v>0</v>
      </c>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5">
        <f t="shared" si="56"/>
        <v>0</v>
      </c>
    </row>
    <row r="139" spans="1:73" ht="27.75" customHeight="1" x14ac:dyDescent="0.15">
      <c r="A139" s="19">
        <v>44314</v>
      </c>
      <c r="B139" s="3">
        <f t="shared" si="50"/>
        <v>18</v>
      </c>
      <c r="C139" s="3">
        <f t="shared" si="51"/>
        <v>3</v>
      </c>
      <c r="D139" s="79">
        <f t="shared" si="52"/>
        <v>1.25</v>
      </c>
      <c r="E139" s="60">
        <f t="shared" si="46"/>
        <v>0</v>
      </c>
      <c r="F139" s="60">
        <f t="shared" si="47"/>
        <v>0</v>
      </c>
      <c r="G139" s="80">
        <f t="shared" si="48"/>
        <v>1</v>
      </c>
      <c r="H139" s="60">
        <f t="shared" si="37"/>
        <v>1</v>
      </c>
      <c r="I139" s="61">
        <f t="shared" si="57"/>
        <v>0</v>
      </c>
      <c r="J139" s="21"/>
      <c r="K139" s="21"/>
      <c r="L139" s="21"/>
      <c r="M139" s="21"/>
      <c r="N139" s="22"/>
      <c r="O139" s="22"/>
      <c r="P139" s="85">
        <f t="shared" si="53"/>
        <v>0</v>
      </c>
      <c r="Q139" s="66">
        <f t="shared" si="38"/>
        <v>0</v>
      </c>
      <c r="R139" s="82">
        <f>(SUMIF($B$21:B139,B139,$Q$21:Q139))</f>
        <v>0</v>
      </c>
      <c r="S139" s="83">
        <f t="shared" si="62"/>
        <v>-2.4166666666666665</v>
      </c>
      <c r="T139" s="22">
        <f t="shared" si="39"/>
        <v>0</v>
      </c>
      <c r="U139" s="84">
        <f t="shared" si="40"/>
        <v>0</v>
      </c>
      <c r="V139" s="1">
        <f t="shared" si="41"/>
        <v>0</v>
      </c>
      <c r="W139" s="1">
        <f t="shared" si="42"/>
        <v>0</v>
      </c>
      <c r="X139" s="1">
        <f t="shared" si="49"/>
        <v>0</v>
      </c>
      <c r="Y139" s="83">
        <f t="shared" si="43"/>
        <v>0</v>
      </c>
      <c r="Z139" s="83">
        <f t="shared" si="44"/>
        <v>0</v>
      </c>
      <c r="AA139" s="1">
        <f t="shared" si="58"/>
        <v>0</v>
      </c>
      <c r="AB139" s="82"/>
      <c r="AC139" s="1"/>
      <c r="AD139" s="1">
        <f t="shared" si="45"/>
        <v>0</v>
      </c>
      <c r="AE139" s="21"/>
      <c r="AF139" s="20"/>
      <c r="AG139" s="20"/>
      <c r="AH139" s="21"/>
      <c r="AI139" s="21"/>
      <c r="AJ139" s="21"/>
      <c r="AK139" s="23"/>
      <c r="AL139" s="1">
        <f t="shared" si="59"/>
        <v>0</v>
      </c>
      <c r="AM139" s="1">
        <f t="shared" si="60"/>
        <v>7</v>
      </c>
      <c r="AN139" s="1">
        <f t="shared" si="61"/>
        <v>0.125</v>
      </c>
      <c r="AO139" s="96"/>
      <c r="AP139" s="96"/>
      <c r="AQ139" s="96"/>
      <c r="AR139" s="96"/>
      <c r="AS139" s="24">
        <f t="shared" si="54"/>
        <v>44314</v>
      </c>
      <c r="AT139" s="4">
        <f t="shared" si="55"/>
        <v>0</v>
      </c>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5">
        <f t="shared" si="56"/>
        <v>0</v>
      </c>
    </row>
    <row r="140" spans="1:73" ht="27.75" customHeight="1" x14ac:dyDescent="0.15">
      <c r="A140" s="19">
        <v>44315</v>
      </c>
      <c r="B140" s="3">
        <f t="shared" si="50"/>
        <v>18</v>
      </c>
      <c r="C140" s="3">
        <f t="shared" si="51"/>
        <v>4</v>
      </c>
      <c r="D140" s="79">
        <f t="shared" si="52"/>
        <v>1.25</v>
      </c>
      <c r="E140" s="60">
        <f t="shared" si="46"/>
        <v>0</v>
      </c>
      <c r="F140" s="60">
        <f t="shared" si="47"/>
        <v>0</v>
      </c>
      <c r="G140" s="80">
        <f t="shared" si="48"/>
        <v>1</v>
      </c>
      <c r="H140" s="60">
        <f t="shared" si="37"/>
        <v>1</v>
      </c>
      <c r="I140" s="61">
        <f t="shared" si="57"/>
        <v>0</v>
      </c>
      <c r="J140" s="21"/>
      <c r="K140" s="21"/>
      <c r="L140" s="21"/>
      <c r="M140" s="21"/>
      <c r="N140" s="22"/>
      <c r="O140" s="22"/>
      <c r="P140" s="85">
        <f t="shared" si="53"/>
        <v>0</v>
      </c>
      <c r="Q140" s="66">
        <f t="shared" si="38"/>
        <v>0</v>
      </c>
      <c r="R140" s="82">
        <f>(SUMIF($B$21:B140,B140,$Q$21:Q140))</f>
        <v>0</v>
      </c>
      <c r="S140" s="83">
        <f t="shared" si="62"/>
        <v>-2.4166666666666665</v>
      </c>
      <c r="T140" s="22">
        <f t="shared" si="39"/>
        <v>0</v>
      </c>
      <c r="U140" s="84">
        <f t="shared" si="40"/>
        <v>0</v>
      </c>
      <c r="V140" s="1">
        <f t="shared" si="41"/>
        <v>0</v>
      </c>
      <c r="W140" s="1">
        <f t="shared" si="42"/>
        <v>0</v>
      </c>
      <c r="X140" s="1">
        <f t="shared" si="49"/>
        <v>0</v>
      </c>
      <c r="Y140" s="83">
        <f t="shared" si="43"/>
        <v>0</v>
      </c>
      <c r="Z140" s="83">
        <f t="shared" si="44"/>
        <v>0</v>
      </c>
      <c r="AA140" s="1">
        <f t="shared" si="58"/>
        <v>0</v>
      </c>
      <c r="AB140" s="82"/>
      <c r="AC140" s="1"/>
      <c r="AD140" s="1">
        <f t="shared" si="45"/>
        <v>0</v>
      </c>
      <c r="AE140" s="21"/>
      <c r="AF140" s="20"/>
      <c r="AG140" s="20"/>
      <c r="AH140" s="21"/>
      <c r="AI140" s="21"/>
      <c r="AJ140" s="21"/>
      <c r="AK140" s="23"/>
      <c r="AL140" s="1">
        <f t="shared" si="59"/>
        <v>0</v>
      </c>
      <c r="AM140" s="1">
        <f t="shared" si="60"/>
        <v>7</v>
      </c>
      <c r="AN140" s="1">
        <f t="shared" si="61"/>
        <v>0.125</v>
      </c>
      <c r="AO140" s="96"/>
      <c r="AP140" s="96"/>
      <c r="AQ140" s="96"/>
      <c r="AR140" s="96"/>
      <c r="AS140" s="24">
        <f t="shared" si="54"/>
        <v>44315</v>
      </c>
      <c r="AT140" s="4">
        <f t="shared" si="55"/>
        <v>0</v>
      </c>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5">
        <f t="shared" si="56"/>
        <v>0</v>
      </c>
    </row>
    <row r="141" spans="1:73" ht="27.75" customHeight="1" x14ac:dyDescent="0.15">
      <c r="A141" s="19">
        <v>44316</v>
      </c>
      <c r="B141" s="3">
        <f t="shared" si="50"/>
        <v>18</v>
      </c>
      <c r="C141" s="3">
        <f t="shared" si="51"/>
        <v>5</v>
      </c>
      <c r="D141" s="79">
        <f t="shared" si="52"/>
        <v>1.25</v>
      </c>
      <c r="E141" s="60">
        <f t="shared" si="46"/>
        <v>0</v>
      </c>
      <c r="F141" s="60">
        <f t="shared" si="47"/>
        <v>0</v>
      </c>
      <c r="G141" s="80">
        <f t="shared" si="48"/>
        <v>1</v>
      </c>
      <c r="H141" s="60">
        <f t="shared" si="37"/>
        <v>1</v>
      </c>
      <c r="I141" s="61">
        <f t="shared" si="57"/>
        <v>0</v>
      </c>
      <c r="J141" s="21"/>
      <c r="K141" s="21"/>
      <c r="L141" s="21"/>
      <c r="M141" s="21"/>
      <c r="N141" s="22"/>
      <c r="O141" s="22"/>
      <c r="P141" s="85">
        <f t="shared" si="53"/>
        <v>0</v>
      </c>
      <c r="Q141" s="66">
        <f t="shared" si="38"/>
        <v>0</v>
      </c>
      <c r="R141" s="82">
        <f>(SUMIF($B$21:B141,B141,$Q$21:Q141))</f>
        <v>0</v>
      </c>
      <c r="S141" s="83">
        <f t="shared" si="62"/>
        <v>-2.4166666666666665</v>
      </c>
      <c r="T141" s="22">
        <f t="shared" si="39"/>
        <v>0</v>
      </c>
      <c r="U141" s="84">
        <f t="shared" si="40"/>
        <v>0</v>
      </c>
      <c r="V141" s="1">
        <f t="shared" si="41"/>
        <v>0</v>
      </c>
      <c r="W141" s="1">
        <f t="shared" si="42"/>
        <v>0</v>
      </c>
      <c r="X141" s="1">
        <f t="shared" si="49"/>
        <v>0</v>
      </c>
      <c r="Y141" s="83">
        <f t="shared" si="43"/>
        <v>0</v>
      </c>
      <c r="Z141" s="83">
        <f t="shared" si="44"/>
        <v>0</v>
      </c>
      <c r="AA141" s="1">
        <f t="shared" si="58"/>
        <v>0</v>
      </c>
      <c r="AB141" s="82"/>
      <c r="AC141" s="1"/>
      <c r="AD141" s="1">
        <f t="shared" si="45"/>
        <v>0</v>
      </c>
      <c r="AE141" s="21"/>
      <c r="AF141" s="20"/>
      <c r="AG141" s="20"/>
      <c r="AH141" s="21"/>
      <c r="AI141" s="21"/>
      <c r="AJ141" s="21"/>
      <c r="AK141" s="23"/>
      <c r="AL141" s="1">
        <f t="shared" si="59"/>
        <v>0</v>
      </c>
      <c r="AM141" s="1">
        <f t="shared" si="60"/>
        <v>7</v>
      </c>
      <c r="AN141" s="1">
        <f t="shared" si="61"/>
        <v>0.125</v>
      </c>
      <c r="AO141" s="96"/>
      <c r="AP141" s="96"/>
      <c r="AQ141" s="96"/>
      <c r="AR141" s="96"/>
      <c r="AS141" s="24">
        <f t="shared" si="54"/>
        <v>44316</v>
      </c>
      <c r="AT141" s="4">
        <f t="shared" si="55"/>
        <v>0</v>
      </c>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5">
        <f t="shared" si="56"/>
        <v>0</v>
      </c>
    </row>
    <row r="142" spans="1:73" ht="27.75" customHeight="1" x14ac:dyDescent="0.15">
      <c r="A142" s="19">
        <v>44317</v>
      </c>
      <c r="B142" s="3">
        <f t="shared" si="50"/>
        <v>18</v>
      </c>
      <c r="C142" s="3">
        <f t="shared" si="51"/>
        <v>6</v>
      </c>
      <c r="D142" s="79">
        <f t="shared" si="52"/>
        <v>1.25</v>
      </c>
      <c r="E142" s="60">
        <f t="shared" si="46"/>
        <v>0</v>
      </c>
      <c r="F142" s="60">
        <f t="shared" si="47"/>
        <v>0</v>
      </c>
      <c r="G142" s="80">
        <f t="shared" si="48"/>
        <v>1</v>
      </c>
      <c r="H142" s="60">
        <f t="shared" si="37"/>
        <v>1</v>
      </c>
      <c r="I142" s="61">
        <f t="shared" si="57"/>
        <v>0</v>
      </c>
      <c r="J142" s="21"/>
      <c r="K142" s="21"/>
      <c r="L142" s="21"/>
      <c r="M142" s="21"/>
      <c r="N142" s="22"/>
      <c r="O142" s="22"/>
      <c r="P142" s="85">
        <f t="shared" si="53"/>
        <v>0</v>
      </c>
      <c r="Q142" s="66">
        <f t="shared" si="38"/>
        <v>0</v>
      </c>
      <c r="R142" s="82">
        <f>(SUMIF($B$21:B142,B142,$Q$21:Q142))</f>
        <v>0</v>
      </c>
      <c r="S142" s="83">
        <f t="shared" si="62"/>
        <v>-2.4166666666666665</v>
      </c>
      <c r="T142" s="22">
        <f t="shared" si="39"/>
        <v>0</v>
      </c>
      <c r="U142" s="84">
        <f t="shared" si="40"/>
        <v>0</v>
      </c>
      <c r="V142" s="1">
        <f t="shared" si="41"/>
        <v>0</v>
      </c>
      <c r="W142" s="1">
        <f t="shared" si="42"/>
        <v>0</v>
      </c>
      <c r="X142" s="1">
        <f t="shared" si="49"/>
        <v>0</v>
      </c>
      <c r="Y142" s="83">
        <f t="shared" si="43"/>
        <v>0</v>
      </c>
      <c r="Z142" s="83">
        <f t="shared" si="44"/>
        <v>0</v>
      </c>
      <c r="AA142" s="1">
        <f t="shared" si="58"/>
        <v>0</v>
      </c>
      <c r="AB142" s="82"/>
      <c r="AC142" s="1"/>
      <c r="AD142" s="1">
        <f t="shared" si="45"/>
        <v>0</v>
      </c>
      <c r="AE142" s="21"/>
      <c r="AF142" s="20"/>
      <c r="AG142" s="20"/>
      <c r="AH142" s="21"/>
      <c r="AI142" s="21"/>
      <c r="AJ142" s="21"/>
      <c r="AK142" s="23"/>
      <c r="AL142" s="1">
        <f t="shared" si="59"/>
        <v>0</v>
      </c>
      <c r="AM142" s="1">
        <f t="shared" si="60"/>
        <v>7</v>
      </c>
      <c r="AN142" s="1">
        <f t="shared" si="61"/>
        <v>0.125</v>
      </c>
      <c r="AO142" s="96"/>
      <c r="AP142" s="96"/>
      <c r="AQ142" s="96"/>
      <c r="AR142" s="96"/>
      <c r="AS142" s="24">
        <f t="shared" si="54"/>
        <v>44317</v>
      </c>
      <c r="AT142" s="4">
        <f t="shared" si="55"/>
        <v>0</v>
      </c>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5">
        <f t="shared" si="56"/>
        <v>0</v>
      </c>
    </row>
    <row r="143" spans="1:73" ht="27.75" customHeight="1" x14ac:dyDescent="0.15">
      <c r="A143" s="19">
        <v>44318</v>
      </c>
      <c r="B143" s="3">
        <f t="shared" si="50"/>
        <v>18</v>
      </c>
      <c r="C143" s="3">
        <f t="shared" si="51"/>
        <v>7</v>
      </c>
      <c r="D143" s="79">
        <f t="shared" si="52"/>
        <v>1.25</v>
      </c>
      <c r="E143" s="60">
        <f t="shared" si="46"/>
        <v>0</v>
      </c>
      <c r="F143" s="60">
        <f t="shared" si="47"/>
        <v>0</v>
      </c>
      <c r="G143" s="80">
        <f t="shared" si="48"/>
        <v>1.5</v>
      </c>
      <c r="H143" s="60">
        <f t="shared" si="37"/>
        <v>1</v>
      </c>
      <c r="I143" s="61">
        <f t="shared" si="57"/>
        <v>0</v>
      </c>
      <c r="J143" s="21"/>
      <c r="K143" s="21"/>
      <c r="L143" s="21"/>
      <c r="M143" s="21"/>
      <c r="N143" s="22"/>
      <c r="O143" s="22"/>
      <c r="P143" s="85">
        <f t="shared" si="53"/>
        <v>0</v>
      </c>
      <c r="Q143" s="66">
        <f t="shared" si="38"/>
        <v>0</v>
      </c>
      <c r="R143" s="82">
        <f>(SUMIF($B$21:B143,B143,$Q$21:Q143))</f>
        <v>0</v>
      </c>
      <c r="S143" s="83">
        <f t="shared" si="62"/>
        <v>-2.4166666666666665</v>
      </c>
      <c r="T143" s="22">
        <f t="shared" si="39"/>
        <v>0</v>
      </c>
      <c r="U143" s="84">
        <f t="shared" si="40"/>
        <v>0</v>
      </c>
      <c r="V143" s="1">
        <f t="shared" si="41"/>
        <v>0</v>
      </c>
      <c r="W143" s="1">
        <f t="shared" si="42"/>
        <v>0</v>
      </c>
      <c r="X143" s="1">
        <f t="shared" si="49"/>
        <v>0</v>
      </c>
      <c r="Y143" s="83">
        <f t="shared" si="43"/>
        <v>0</v>
      </c>
      <c r="Z143" s="83">
        <f t="shared" si="44"/>
        <v>0</v>
      </c>
      <c r="AA143" s="1">
        <f t="shared" si="58"/>
        <v>0</v>
      </c>
      <c r="AB143" s="82"/>
      <c r="AC143" s="1"/>
      <c r="AD143" s="1">
        <f t="shared" si="45"/>
        <v>0</v>
      </c>
      <c r="AE143" s="21"/>
      <c r="AF143" s="20"/>
      <c r="AG143" s="20"/>
      <c r="AH143" s="21"/>
      <c r="AI143" s="21"/>
      <c r="AJ143" s="21"/>
      <c r="AK143" s="23"/>
      <c r="AL143" s="1">
        <f t="shared" si="59"/>
        <v>0</v>
      </c>
      <c r="AM143" s="1">
        <f t="shared" si="60"/>
        <v>7</v>
      </c>
      <c r="AN143" s="1">
        <f t="shared" si="61"/>
        <v>0.125</v>
      </c>
      <c r="AO143" s="96"/>
      <c r="AP143" s="96"/>
      <c r="AQ143" s="96"/>
      <c r="AR143" s="96"/>
      <c r="AS143" s="24">
        <f t="shared" si="54"/>
        <v>44318</v>
      </c>
      <c r="AT143" s="4">
        <f t="shared" si="55"/>
        <v>0</v>
      </c>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5">
        <f t="shared" si="56"/>
        <v>0</v>
      </c>
    </row>
    <row r="144" spans="1:73" ht="27.75" customHeight="1" x14ac:dyDescent="0.15">
      <c r="A144" s="19">
        <v>44319</v>
      </c>
      <c r="B144" s="3">
        <f t="shared" si="50"/>
        <v>18</v>
      </c>
      <c r="C144" s="3">
        <f t="shared" si="51"/>
        <v>1</v>
      </c>
      <c r="D144" s="79">
        <f t="shared" si="52"/>
        <v>1.25</v>
      </c>
      <c r="E144" s="60">
        <f t="shared" si="46"/>
        <v>0</v>
      </c>
      <c r="F144" s="60">
        <f t="shared" si="47"/>
        <v>0</v>
      </c>
      <c r="G144" s="80">
        <f t="shared" si="48"/>
        <v>1</v>
      </c>
      <c r="H144" s="60">
        <f t="shared" si="37"/>
        <v>1</v>
      </c>
      <c r="I144" s="61">
        <f t="shared" si="57"/>
        <v>0</v>
      </c>
      <c r="J144" s="21"/>
      <c r="K144" s="21"/>
      <c r="L144" s="21"/>
      <c r="M144" s="21"/>
      <c r="N144" s="22"/>
      <c r="O144" s="22"/>
      <c r="P144" s="85">
        <f t="shared" si="53"/>
        <v>0</v>
      </c>
      <c r="Q144" s="66">
        <f t="shared" si="38"/>
        <v>0</v>
      </c>
      <c r="R144" s="82">
        <f>(SUMIF($B$21:B144,B144,$Q$21:Q144))</f>
        <v>0</v>
      </c>
      <c r="S144" s="83">
        <f t="shared" si="62"/>
        <v>-2.4166666666666665</v>
      </c>
      <c r="T144" s="22">
        <f t="shared" si="39"/>
        <v>0</v>
      </c>
      <c r="U144" s="84">
        <f t="shared" si="40"/>
        <v>0</v>
      </c>
      <c r="V144" s="1">
        <f t="shared" si="41"/>
        <v>0</v>
      </c>
      <c r="W144" s="1">
        <f t="shared" si="42"/>
        <v>0</v>
      </c>
      <c r="X144" s="1">
        <f t="shared" si="49"/>
        <v>0</v>
      </c>
      <c r="Y144" s="83">
        <f t="shared" si="43"/>
        <v>0</v>
      </c>
      <c r="Z144" s="83">
        <f t="shared" si="44"/>
        <v>0</v>
      </c>
      <c r="AA144" s="1">
        <f t="shared" si="58"/>
        <v>0</v>
      </c>
      <c r="AB144" s="82"/>
      <c r="AC144" s="1"/>
      <c r="AD144" s="1">
        <f t="shared" si="45"/>
        <v>0</v>
      </c>
      <c r="AE144" s="21"/>
      <c r="AF144" s="20"/>
      <c r="AG144" s="20"/>
      <c r="AH144" s="21"/>
      <c r="AI144" s="21"/>
      <c r="AJ144" s="21"/>
      <c r="AK144" s="23"/>
      <c r="AL144" s="1">
        <f t="shared" si="59"/>
        <v>0</v>
      </c>
      <c r="AM144" s="1">
        <f t="shared" si="60"/>
        <v>7</v>
      </c>
      <c r="AN144" s="1">
        <f t="shared" si="61"/>
        <v>0.125</v>
      </c>
      <c r="AO144" s="96"/>
      <c r="AP144" s="96"/>
      <c r="AQ144" s="96"/>
      <c r="AR144" s="96"/>
      <c r="AS144" s="24">
        <f t="shared" si="54"/>
        <v>44319</v>
      </c>
      <c r="AT144" s="4">
        <f t="shared" si="55"/>
        <v>0</v>
      </c>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5">
        <f t="shared" si="56"/>
        <v>0</v>
      </c>
    </row>
    <row r="145" spans="1:73" ht="27.75" customHeight="1" x14ac:dyDescent="0.15">
      <c r="A145" s="19">
        <v>44320</v>
      </c>
      <c r="B145" s="3">
        <f t="shared" si="50"/>
        <v>19</v>
      </c>
      <c r="C145" s="3">
        <f t="shared" si="51"/>
        <v>2</v>
      </c>
      <c r="D145" s="79">
        <f t="shared" si="52"/>
        <v>1.25</v>
      </c>
      <c r="E145" s="60">
        <f t="shared" si="46"/>
        <v>0</v>
      </c>
      <c r="F145" s="60">
        <f t="shared" si="47"/>
        <v>0</v>
      </c>
      <c r="G145" s="80">
        <f t="shared" si="48"/>
        <v>1</v>
      </c>
      <c r="H145" s="60">
        <f t="shared" si="37"/>
        <v>1</v>
      </c>
      <c r="I145" s="61">
        <f t="shared" si="57"/>
        <v>0</v>
      </c>
      <c r="J145" s="21"/>
      <c r="K145" s="21"/>
      <c r="L145" s="21"/>
      <c r="M145" s="21"/>
      <c r="N145" s="22"/>
      <c r="O145" s="22"/>
      <c r="P145" s="85">
        <f t="shared" si="53"/>
        <v>0</v>
      </c>
      <c r="Q145" s="66">
        <f t="shared" si="38"/>
        <v>0</v>
      </c>
      <c r="R145" s="82">
        <f>(SUMIF($B$21:B145,B145,$Q$21:Q145))</f>
        <v>0</v>
      </c>
      <c r="S145" s="83">
        <f t="shared" si="62"/>
        <v>-2.4166666666666665</v>
      </c>
      <c r="T145" s="22">
        <f t="shared" si="39"/>
        <v>0</v>
      </c>
      <c r="U145" s="84">
        <f t="shared" si="40"/>
        <v>0</v>
      </c>
      <c r="V145" s="1">
        <f t="shared" si="41"/>
        <v>0</v>
      </c>
      <c r="W145" s="1">
        <f t="shared" si="42"/>
        <v>0</v>
      </c>
      <c r="X145" s="1">
        <f t="shared" si="49"/>
        <v>0</v>
      </c>
      <c r="Y145" s="83">
        <f t="shared" si="43"/>
        <v>0</v>
      </c>
      <c r="Z145" s="83">
        <f t="shared" si="44"/>
        <v>0</v>
      </c>
      <c r="AA145" s="1">
        <f t="shared" si="58"/>
        <v>0</v>
      </c>
      <c r="AB145" s="82"/>
      <c r="AC145" s="1"/>
      <c r="AD145" s="1">
        <f t="shared" si="45"/>
        <v>0</v>
      </c>
      <c r="AE145" s="21"/>
      <c r="AF145" s="20"/>
      <c r="AG145" s="20"/>
      <c r="AH145" s="21"/>
      <c r="AI145" s="21"/>
      <c r="AJ145" s="21"/>
      <c r="AK145" s="23"/>
      <c r="AL145" s="1">
        <f t="shared" si="59"/>
        <v>0</v>
      </c>
      <c r="AM145" s="1">
        <f t="shared" si="60"/>
        <v>7</v>
      </c>
      <c r="AN145" s="1">
        <f t="shared" si="61"/>
        <v>0.125</v>
      </c>
      <c r="AO145" s="96"/>
      <c r="AP145" s="96"/>
      <c r="AQ145" s="96"/>
      <c r="AR145" s="96"/>
      <c r="AS145" s="24">
        <f t="shared" si="54"/>
        <v>44320</v>
      </c>
      <c r="AT145" s="4">
        <f t="shared" si="55"/>
        <v>0</v>
      </c>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5">
        <f t="shared" si="56"/>
        <v>0</v>
      </c>
    </row>
    <row r="146" spans="1:73" ht="27.75" customHeight="1" x14ac:dyDescent="0.15">
      <c r="A146" s="19">
        <v>44321</v>
      </c>
      <c r="B146" s="3">
        <f t="shared" si="50"/>
        <v>19</v>
      </c>
      <c r="C146" s="3">
        <f t="shared" si="51"/>
        <v>3</v>
      </c>
      <c r="D146" s="79">
        <f t="shared" si="52"/>
        <v>1.25</v>
      </c>
      <c r="E146" s="60">
        <f t="shared" si="46"/>
        <v>0</v>
      </c>
      <c r="F146" s="60">
        <f t="shared" si="47"/>
        <v>0</v>
      </c>
      <c r="G146" s="80">
        <f t="shared" si="48"/>
        <v>1</v>
      </c>
      <c r="H146" s="60">
        <f t="shared" si="37"/>
        <v>1</v>
      </c>
      <c r="I146" s="61">
        <f t="shared" si="57"/>
        <v>0</v>
      </c>
      <c r="J146" s="21"/>
      <c r="K146" s="21"/>
      <c r="L146" s="21"/>
      <c r="M146" s="21"/>
      <c r="N146" s="22"/>
      <c r="O146" s="22"/>
      <c r="P146" s="85">
        <f t="shared" si="53"/>
        <v>0</v>
      </c>
      <c r="Q146" s="66">
        <f t="shared" si="38"/>
        <v>0</v>
      </c>
      <c r="R146" s="82">
        <f>(SUMIF($B$21:B146,B146,$Q$21:Q146))</f>
        <v>0</v>
      </c>
      <c r="S146" s="83">
        <f t="shared" si="62"/>
        <v>-2.4166666666666665</v>
      </c>
      <c r="T146" s="22">
        <f t="shared" si="39"/>
        <v>0</v>
      </c>
      <c r="U146" s="84">
        <f t="shared" si="40"/>
        <v>0</v>
      </c>
      <c r="V146" s="1">
        <f t="shared" si="41"/>
        <v>0</v>
      </c>
      <c r="W146" s="1">
        <f t="shared" si="42"/>
        <v>0</v>
      </c>
      <c r="X146" s="1">
        <f t="shared" si="49"/>
        <v>0</v>
      </c>
      <c r="Y146" s="83">
        <f t="shared" si="43"/>
        <v>0</v>
      </c>
      <c r="Z146" s="83">
        <f t="shared" si="44"/>
        <v>0</v>
      </c>
      <c r="AA146" s="1">
        <f t="shared" si="58"/>
        <v>0</v>
      </c>
      <c r="AB146" s="82"/>
      <c r="AC146" s="1"/>
      <c r="AD146" s="1">
        <f t="shared" si="45"/>
        <v>0</v>
      </c>
      <c r="AE146" s="21"/>
      <c r="AF146" s="20"/>
      <c r="AG146" s="20"/>
      <c r="AH146" s="21"/>
      <c r="AI146" s="21"/>
      <c r="AJ146" s="21"/>
      <c r="AK146" s="23"/>
      <c r="AL146" s="1">
        <f t="shared" si="59"/>
        <v>0</v>
      </c>
      <c r="AM146" s="1">
        <f t="shared" si="60"/>
        <v>7</v>
      </c>
      <c r="AN146" s="1">
        <f t="shared" si="61"/>
        <v>0.125</v>
      </c>
      <c r="AO146" s="96"/>
      <c r="AP146" s="96"/>
      <c r="AQ146" s="96"/>
      <c r="AR146" s="96"/>
      <c r="AS146" s="24">
        <f t="shared" si="54"/>
        <v>44321</v>
      </c>
      <c r="AT146" s="4">
        <f t="shared" si="55"/>
        <v>0</v>
      </c>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5">
        <f t="shared" si="56"/>
        <v>0</v>
      </c>
    </row>
    <row r="147" spans="1:73" ht="27.75" customHeight="1" x14ac:dyDescent="0.15">
      <c r="A147" s="19">
        <v>44322</v>
      </c>
      <c r="B147" s="3">
        <f t="shared" si="50"/>
        <v>19</v>
      </c>
      <c r="C147" s="3">
        <f t="shared" si="51"/>
        <v>4</v>
      </c>
      <c r="D147" s="79">
        <f t="shared" si="52"/>
        <v>1.25</v>
      </c>
      <c r="E147" s="60">
        <f t="shared" si="46"/>
        <v>0</v>
      </c>
      <c r="F147" s="60">
        <f t="shared" si="47"/>
        <v>0</v>
      </c>
      <c r="G147" s="80">
        <f t="shared" si="48"/>
        <v>1</v>
      </c>
      <c r="H147" s="60">
        <f t="shared" ref="H147:H210" si="63">IF(OR($A$2=A147,$A$3=A147,$A$4=A147,$A$5=A147,$A$6=A147,$A$7=A147,$A$8=A147,$A$9=A147,$A$10=A147),$Z$11,1)</f>
        <v>1</v>
      </c>
      <c r="I147" s="61">
        <f t="shared" si="57"/>
        <v>0</v>
      </c>
      <c r="J147" s="21"/>
      <c r="K147" s="21"/>
      <c r="L147" s="21"/>
      <c r="M147" s="21"/>
      <c r="N147" s="22"/>
      <c r="O147" s="22"/>
      <c r="P147" s="85">
        <f t="shared" si="53"/>
        <v>0</v>
      </c>
      <c r="Q147" s="66">
        <f t="shared" ref="Q147:Q210" si="64">P147+AD147+Z147+AE147+AI147-AH147+AG147</f>
        <v>0</v>
      </c>
      <c r="R147" s="82">
        <f>(SUMIF($B$21:B147,B147,$Q$21:Q147))</f>
        <v>0</v>
      </c>
      <c r="S147" s="83">
        <f t="shared" si="62"/>
        <v>-2.4166666666666665</v>
      </c>
      <c r="T147" s="22">
        <f t="shared" ref="T147:T210" si="65">IF(P147&gt;$AN$12,P147-$AN$12,0)</f>
        <v>0</v>
      </c>
      <c r="U147" s="84">
        <f t="shared" ref="U147:U210" si="66">((K147-J147+N(K147&lt;J147)+(M147-L147+N(M147&lt;L147))+N147-O147))*MAX(G147,H147)-P147-AD147</f>
        <v>0</v>
      </c>
      <c r="V147" s="1">
        <f t="shared" ref="V147:V210" si="67">IF(T147&lt;=$U$12,T147*$T$12-T147,T147*$Z$12-T147-(E147*$U$12))</f>
        <v>0</v>
      </c>
      <c r="W147" s="1">
        <f t="shared" ref="W147:W210" si="68">((P147-T147)*$Z$13)-P147+T147</f>
        <v>0</v>
      </c>
      <c r="X147" s="1">
        <f t="shared" si="49"/>
        <v>0</v>
      </c>
      <c r="Y147" s="83">
        <f t="shared" ref="Y147:Y210" si="69">IF(AA147&lt;=$U$15,AA147*$T$15-AA147,AA147*$Z$15-AA147-(E147*$U$15))</f>
        <v>0</v>
      </c>
      <c r="Z147" s="83">
        <f t="shared" ref="Z147:Z210" si="70">U147+V147+W147+X147+Y147</f>
        <v>0</v>
      </c>
      <c r="AA147" s="1">
        <f t="shared" si="58"/>
        <v>0</v>
      </c>
      <c r="AB147" s="82"/>
      <c r="AC147" s="1"/>
      <c r="AD147" s="1">
        <f t="shared" ref="AD147:AD210" si="71">(MAX(,MIN($AN$14+($AM$14&gt;$AN$14),K147+(J147&gt;K147))-MAX($AM$14,J147))+MAX(,(MIN($AN$14,K147+(J147&gt;K147))-J147)*($AM$14&gt;$AN$14))+MAX(,MIN($AN$14+($AM$14&gt;$AN$14),M147+0)-$AM$14)*(J147&gt;K147))+(MAX(,MIN($AN$14+($AM$14&gt;$AN$14),M147+(L147&gt;M147))-MAX($AM$14,L147))+MAX(,(MIN($AN$14,M147+(L147&gt;M147))-L147)*($AM$14&gt;$AN$14))+MAX(,MIN($AN$14+($AM$14&gt;$AN$14),M147+0)-$AM$14)*(L147&gt;M147))+AC147-AB147</f>
        <v>0</v>
      </c>
      <c r="AE147" s="21"/>
      <c r="AF147" s="20"/>
      <c r="AG147" s="20"/>
      <c r="AH147" s="21"/>
      <c r="AI147" s="21"/>
      <c r="AJ147" s="21"/>
      <c r="AK147" s="23"/>
      <c r="AL147" s="1">
        <f t="shared" si="59"/>
        <v>0</v>
      </c>
      <c r="AM147" s="1">
        <f t="shared" si="60"/>
        <v>7</v>
      </c>
      <c r="AN147" s="1">
        <f t="shared" si="61"/>
        <v>0.125</v>
      </c>
      <c r="AO147" s="96"/>
      <c r="AP147" s="96"/>
      <c r="AQ147" s="96"/>
      <c r="AR147" s="96"/>
      <c r="AS147" s="24">
        <f t="shared" si="54"/>
        <v>44322</v>
      </c>
      <c r="AT147" s="4">
        <f t="shared" si="55"/>
        <v>0</v>
      </c>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5">
        <f t="shared" si="56"/>
        <v>0</v>
      </c>
    </row>
    <row r="148" spans="1:73" ht="27.75" customHeight="1" x14ac:dyDescent="0.15">
      <c r="A148" s="19">
        <v>44323</v>
      </c>
      <c r="B148" s="3">
        <f t="shared" si="50"/>
        <v>19</v>
      </c>
      <c r="C148" s="3">
        <f t="shared" si="51"/>
        <v>5</v>
      </c>
      <c r="D148" s="79">
        <f t="shared" si="52"/>
        <v>1.25</v>
      </c>
      <c r="E148" s="60">
        <f t="shared" ref="E148:E211" si="72">IF(T148&gt;=$U$12,$V$12,0)</f>
        <v>0</v>
      </c>
      <c r="F148" s="60">
        <f t="shared" ref="F148:F211" si="73">IF(AA148&gt;=$U$15,$V$15,0)</f>
        <v>0</v>
      </c>
      <c r="G148" s="80">
        <f t="shared" ref="G148:G211" si="74">IF(C148=7,$Z$10,1)</f>
        <v>1</v>
      </c>
      <c r="H148" s="60">
        <f t="shared" si="63"/>
        <v>1</v>
      </c>
      <c r="I148" s="61">
        <f t="shared" si="57"/>
        <v>0</v>
      </c>
      <c r="J148" s="21"/>
      <c r="K148" s="21"/>
      <c r="L148" s="21"/>
      <c r="M148" s="21"/>
      <c r="N148" s="22"/>
      <c r="O148" s="22"/>
      <c r="P148" s="85">
        <f t="shared" si="53"/>
        <v>0</v>
      </c>
      <c r="Q148" s="66">
        <f t="shared" si="64"/>
        <v>0</v>
      </c>
      <c r="R148" s="82">
        <f>(SUMIF($B$21:B148,B148,$Q$21:Q148))</f>
        <v>0</v>
      </c>
      <c r="S148" s="83">
        <f t="shared" si="62"/>
        <v>-2.4166666666666665</v>
      </c>
      <c r="T148" s="22">
        <f t="shared" si="65"/>
        <v>0</v>
      </c>
      <c r="U148" s="84">
        <f t="shared" si="66"/>
        <v>0</v>
      </c>
      <c r="V148" s="1">
        <f t="shared" si="67"/>
        <v>0</v>
      </c>
      <c r="W148" s="1">
        <f t="shared" si="68"/>
        <v>0</v>
      </c>
      <c r="X148" s="1">
        <f t="shared" ref="X148:X211" si="75">((AD148+AC148-AB148)*$Z$14)-AD148-AC148+AB148</f>
        <v>0</v>
      </c>
      <c r="Y148" s="83">
        <f t="shared" si="69"/>
        <v>0</v>
      </c>
      <c r="Z148" s="83">
        <f t="shared" si="70"/>
        <v>0</v>
      </c>
      <c r="AA148" s="1">
        <f t="shared" si="58"/>
        <v>0</v>
      </c>
      <c r="AB148" s="82"/>
      <c r="AC148" s="1"/>
      <c r="AD148" s="1">
        <f t="shared" si="71"/>
        <v>0</v>
      </c>
      <c r="AE148" s="21"/>
      <c r="AF148" s="20"/>
      <c r="AG148" s="20"/>
      <c r="AH148" s="21"/>
      <c r="AI148" s="21"/>
      <c r="AJ148" s="21"/>
      <c r="AK148" s="23"/>
      <c r="AL148" s="1">
        <f t="shared" si="59"/>
        <v>0</v>
      </c>
      <c r="AM148" s="1">
        <f t="shared" si="60"/>
        <v>7</v>
      </c>
      <c r="AN148" s="1">
        <f t="shared" si="61"/>
        <v>0.125</v>
      </c>
      <c r="AO148" s="96"/>
      <c r="AP148" s="96"/>
      <c r="AQ148" s="96"/>
      <c r="AR148" s="96"/>
      <c r="AS148" s="24">
        <f t="shared" si="54"/>
        <v>44323</v>
      </c>
      <c r="AT148" s="4">
        <f t="shared" si="55"/>
        <v>0</v>
      </c>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5">
        <f t="shared" si="56"/>
        <v>0</v>
      </c>
    </row>
    <row r="149" spans="1:73" ht="27.75" customHeight="1" x14ac:dyDescent="0.15">
      <c r="A149" s="19">
        <v>44324</v>
      </c>
      <c r="B149" s="3">
        <f t="shared" ref="B149:B212" si="76">WEEKNUM(A149,2)</f>
        <v>19</v>
      </c>
      <c r="C149" s="3">
        <f t="shared" ref="C149:C212" si="77">WEEKDAY(A149)</f>
        <v>6</v>
      </c>
      <c r="D149" s="79">
        <f t="shared" ref="D149:D212" si="78">IF(AD149&gt;0,$Z$14,$Z$14)</f>
        <v>1.25</v>
      </c>
      <c r="E149" s="60">
        <f t="shared" si="72"/>
        <v>0</v>
      </c>
      <c r="F149" s="60">
        <f t="shared" si="73"/>
        <v>0</v>
      </c>
      <c r="G149" s="80">
        <f t="shared" si="74"/>
        <v>1</v>
      </c>
      <c r="H149" s="60">
        <f t="shared" si="63"/>
        <v>1</v>
      </c>
      <c r="I149" s="61">
        <f t="shared" si="57"/>
        <v>0</v>
      </c>
      <c r="J149" s="21"/>
      <c r="K149" s="21"/>
      <c r="L149" s="21"/>
      <c r="M149" s="21"/>
      <c r="N149" s="22"/>
      <c r="O149" s="22"/>
      <c r="P149" s="85">
        <f t="shared" ref="P149:P212" si="79">(MAX(,MIN($AN$15+($AM$15&gt;$AN$15),K149+(J149&gt;K149))-MAX($AM$15,J149))+MAX(,(MIN($AN$15,K149+(J149&gt;K149))-J149)*($AM$15&gt;$AN$15))+MAX(,MIN($AN$15+($AM$15&gt;$AN$15),K149+0)-$AM$15)*(J149&gt;K149))+(MAX(,MIN($AN$15+($AM$15&gt;$AN$15),M149+(L149&gt;M149))-MAX($AM$15,L149))+MAX(,(MIN($AN$15,M149+(L149&gt;M149))-L149)*($AM$15&gt;$AN$15))+MAX(,MIN($AN$15+($AM$15&gt;$AN$15),M149+0)-$AM$15)*(L149&gt;M149))+N149-O149</f>
        <v>0</v>
      </c>
      <c r="Q149" s="66">
        <f t="shared" si="64"/>
        <v>0</v>
      </c>
      <c r="R149" s="82">
        <f>(SUMIF($B$21:B149,B149,$Q$21:Q149))</f>
        <v>0</v>
      </c>
      <c r="S149" s="83">
        <f t="shared" si="62"/>
        <v>-2.4166666666666665</v>
      </c>
      <c r="T149" s="22">
        <f t="shared" si="65"/>
        <v>0</v>
      </c>
      <c r="U149" s="84">
        <f t="shared" si="66"/>
        <v>0</v>
      </c>
      <c r="V149" s="1">
        <f t="shared" si="67"/>
        <v>0</v>
      </c>
      <c r="W149" s="1">
        <f t="shared" si="68"/>
        <v>0</v>
      </c>
      <c r="X149" s="1">
        <f t="shared" si="75"/>
        <v>0</v>
      </c>
      <c r="Y149" s="83">
        <f t="shared" si="69"/>
        <v>0</v>
      </c>
      <c r="Z149" s="83">
        <f t="shared" si="70"/>
        <v>0</v>
      </c>
      <c r="AA149" s="1">
        <f t="shared" si="58"/>
        <v>0</v>
      </c>
      <c r="AB149" s="82"/>
      <c r="AC149" s="1"/>
      <c r="AD149" s="1">
        <f t="shared" si="71"/>
        <v>0</v>
      </c>
      <c r="AE149" s="21"/>
      <c r="AF149" s="20"/>
      <c r="AG149" s="20"/>
      <c r="AH149" s="21"/>
      <c r="AI149" s="21"/>
      <c r="AJ149" s="21"/>
      <c r="AK149" s="23"/>
      <c r="AL149" s="1">
        <f t="shared" si="59"/>
        <v>0</v>
      </c>
      <c r="AM149" s="1">
        <f t="shared" si="60"/>
        <v>7</v>
      </c>
      <c r="AN149" s="1">
        <f t="shared" si="61"/>
        <v>0.125</v>
      </c>
      <c r="AO149" s="96"/>
      <c r="AP149" s="96"/>
      <c r="AQ149" s="96"/>
      <c r="AR149" s="96"/>
      <c r="AS149" s="24">
        <f t="shared" ref="AS149:AS212" si="80">A149</f>
        <v>44324</v>
      </c>
      <c r="AT149" s="4">
        <f t="shared" ref="AT149:AT212" si="81">SUM(AU149:BT149)</f>
        <v>0</v>
      </c>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5">
        <f t="shared" ref="BU149:BU212" si="82">IF(P149=0,0,AT149/P149)</f>
        <v>0</v>
      </c>
    </row>
    <row r="150" spans="1:73" ht="27.75" customHeight="1" x14ac:dyDescent="0.15">
      <c r="A150" s="19">
        <v>44325</v>
      </c>
      <c r="B150" s="3">
        <f t="shared" si="76"/>
        <v>19</v>
      </c>
      <c r="C150" s="3">
        <f t="shared" si="77"/>
        <v>7</v>
      </c>
      <c r="D150" s="79">
        <f t="shared" si="78"/>
        <v>1.25</v>
      </c>
      <c r="E150" s="60">
        <f t="shared" si="72"/>
        <v>0</v>
      </c>
      <c r="F150" s="60">
        <f t="shared" si="73"/>
        <v>0</v>
      </c>
      <c r="G150" s="80">
        <f t="shared" si="74"/>
        <v>1.5</v>
      </c>
      <c r="H150" s="60">
        <f t="shared" si="63"/>
        <v>1</v>
      </c>
      <c r="I150" s="61">
        <f t="shared" ref="I150:I213" si="83">IF(ISERROR(VLOOKUP(A150,$A$2:$M$16,1,FALSE)),VLOOKUP(C150,$H$2:$Z$8,18,FALSE),VLOOKUP(A150,$A$2:$M$16,13,FALSE))</f>
        <v>0</v>
      </c>
      <c r="J150" s="21"/>
      <c r="K150" s="21"/>
      <c r="L150" s="21"/>
      <c r="M150" s="21"/>
      <c r="N150" s="22"/>
      <c r="O150" s="22"/>
      <c r="P150" s="85">
        <f t="shared" si="79"/>
        <v>0</v>
      </c>
      <c r="Q150" s="66">
        <f t="shared" si="64"/>
        <v>0</v>
      </c>
      <c r="R150" s="82">
        <f>(SUMIF($B$21:B150,B150,$Q$21:Q150))</f>
        <v>0</v>
      </c>
      <c r="S150" s="83">
        <f t="shared" si="62"/>
        <v>-2.4166666666666665</v>
      </c>
      <c r="T150" s="22">
        <f t="shared" si="65"/>
        <v>0</v>
      </c>
      <c r="U150" s="84">
        <f t="shared" si="66"/>
        <v>0</v>
      </c>
      <c r="V150" s="1">
        <f t="shared" si="67"/>
        <v>0</v>
      </c>
      <c r="W150" s="1">
        <f t="shared" si="68"/>
        <v>0</v>
      </c>
      <c r="X150" s="1">
        <f t="shared" si="75"/>
        <v>0</v>
      </c>
      <c r="Y150" s="83">
        <f t="shared" si="69"/>
        <v>0</v>
      </c>
      <c r="Z150" s="83">
        <f t="shared" si="70"/>
        <v>0</v>
      </c>
      <c r="AA150" s="1">
        <f t="shared" ref="AA150:AA213" si="84">IF(AD150&gt;$AN$16,AD150-$AN$16,0)</f>
        <v>0</v>
      </c>
      <c r="AB150" s="82"/>
      <c r="AC150" s="1"/>
      <c r="AD150" s="1">
        <f t="shared" si="71"/>
        <v>0</v>
      </c>
      <c r="AE150" s="21"/>
      <c r="AF150" s="20"/>
      <c r="AG150" s="20"/>
      <c r="AH150" s="21"/>
      <c r="AI150" s="21"/>
      <c r="AJ150" s="21"/>
      <c r="AK150" s="23"/>
      <c r="AL150" s="1">
        <f t="shared" ref="AL150:AL213" si="85">AL149-I150+AD150+Z150+P150+AE150+AI150-AH150+AG150</f>
        <v>0</v>
      </c>
      <c r="AM150" s="1">
        <f t="shared" ref="AM150:AM213" si="86">AM149-AE150</f>
        <v>7</v>
      </c>
      <c r="AN150" s="1">
        <f t="shared" ref="AN150:AN213" si="87">AN149+T150+AA150-AJ150-AI150</f>
        <v>0.125</v>
      </c>
      <c r="AO150" s="96"/>
      <c r="AP150" s="96"/>
      <c r="AQ150" s="96"/>
      <c r="AR150" s="96"/>
      <c r="AS150" s="24">
        <f t="shared" si="80"/>
        <v>44325</v>
      </c>
      <c r="AT150" s="4">
        <f t="shared" si="81"/>
        <v>0</v>
      </c>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5">
        <f t="shared" si="82"/>
        <v>0</v>
      </c>
    </row>
    <row r="151" spans="1:73" ht="27.75" customHeight="1" x14ac:dyDescent="0.15">
      <c r="A151" s="19">
        <v>44326</v>
      </c>
      <c r="B151" s="3">
        <f t="shared" si="76"/>
        <v>19</v>
      </c>
      <c r="C151" s="3">
        <f t="shared" si="77"/>
        <v>1</v>
      </c>
      <c r="D151" s="79">
        <f t="shared" si="78"/>
        <v>1.25</v>
      </c>
      <c r="E151" s="60">
        <f t="shared" si="72"/>
        <v>0</v>
      </c>
      <c r="F151" s="60">
        <f t="shared" si="73"/>
        <v>0</v>
      </c>
      <c r="G151" s="80">
        <f t="shared" si="74"/>
        <v>1</v>
      </c>
      <c r="H151" s="60">
        <f t="shared" si="63"/>
        <v>1</v>
      </c>
      <c r="I151" s="61">
        <f t="shared" si="83"/>
        <v>0</v>
      </c>
      <c r="J151" s="21"/>
      <c r="K151" s="21"/>
      <c r="L151" s="21"/>
      <c r="M151" s="21"/>
      <c r="N151" s="22"/>
      <c r="O151" s="22"/>
      <c r="P151" s="85">
        <f t="shared" si="79"/>
        <v>0</v>
      </c>
      <c r="Q151" s="66">
        <f t="shared" si="64"/>
        <v>0</v>
      </c>
      <c r="R151" s="82">
        <f>(SUMIF($B$21:B151,B151,$Q$21:Q151))</f>
        <v>0</v>
      </c>
      <c r="S151" s="83">
        <f t="shared" ref="S151:S214" si="88">IF(C151=1,-$AN$13+R151,IF(S149&lt;0,-$AN$13+R151,-$AN$13+R151))</f>
        <v>-2.4166666666666665</v>
      </c>
      <c r="T151" s="22">
        <f t="shared" si="65"/>
        <v>0</v>
      </c>
      <c r="U151" s="84">
        <f t="shared" si="66"/>
        <v>0</v>
      </c>
      <c r="V151" s="1">
        <f t="shared" si="67"/>
        <v>0</v>
      </c>
      <c r="W151" s="1">
        <f t="shared" si="68"/>
        <v>0</v>
      </c>
      <c r="X151" s="1">
        <f t="shared" si="75"/>
        <v>0</v>
      </c>
      <c r="Y151" s="83">
        <f t="shared" si="69"/>
        <v>0</v>
      </c>
      <c r="Z151" s="83">
        <f t="shared" si="70"/>
        <v>0</v>
      </c>
      <c r="AA151" s="1">
        <f t="shared" si="84"/>
        <v>0</v>
      </c>
      <c r="AB151" s="82"/>
      <c r="AC151" s="1"/>
      <c r="AD151" s="1">
        <f t="shared" si="71"/>
        <v>0</v>
      </c>
      <c r="AE151" s="21"/>
      <c r="AF151" s="20"/>
      <c r="AG151" s="20"/>
      <c r="AH151" s="21"/>
      <c r="AI151" s="21"/>
      <c r="AJ151" s="21"/>
      <c r="AK151" s="23"/>
      <c r="AL151" s="1">
        <f t="shared" si="85"/>
        <v>0</v>
      </c>
      <c r="AM151" s="1">
        <f t="shared" si="86"/>
        <v>7</v>
      </c>
      <c r="AN151" s="1">
        <f t="shared" si="87"/>
        <v>0.125</v>
      </c>
      <c r="AO151" s="96"/>
      <c r="AP151" s="96"/>
      <c r="AQ151" s="96"/>
      <c r="AR151" s="96"/>
      <c r="AS151" s="24">
        <f t="shared" si="80"/>
        <v>44326</v>
      </c>
      <c r="AT151" s="4">
        <f t="shared" si="81"/>
        <v>0</v>
      </c>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5">
        <f t="shared" si="82"/>
        <v>0</v>
      </c>
    </row>
    <row r="152" spans="1:73" ht="27.75" customHeight="1" x14ac:dyDescent="0.15">
      <c r="A152" s="19">
        <v>44327</v>
      </c>
      <c r="B152" s="3">
        <f t="shared" si="76"/>
        <v>20</v>
      </c>
      <c r="C152" s="3">
        <f t="shared" si="77"/>
        <v>2</v>
      </c>
      <c r="D152" s="79">
        <f t="shared" si="78"/>
        <v>1.25</v>
      </c>
      <c r="E152" s="60">
        <f t="shared" si="72"/>
        <v>0</v>
      </c>
      <c r="F152" s="60">
        <f t="shared" si="73"/>
        <v>0</v>
      </c>
      <c r="G152" s="80">
        <f t="shared" si="74"/>
        <v>1</v>
      </c>
      <c r="H152" s="60">
        <f t="shared" si="63"/>
        <v>1</v>
      </c>
      <c r="I152" s="61">
        <f t="shared" si="83"/>
        <v>0</v>
      </c>
      <c r="J152" s="21"/>
      <c r="K152" s="21"/>
      <c r="L152" s="21"/>
      <c r="M152" s="21"/>
      <c r="N152" s="22"/>
      <c r="O152" s="22"/>
      <c r="P152" s="85">
        <f t="shared" si="79"/>
        <v>0</v>
      </c>
      <c r="Q152" s="66">
        <f t="shared" si="64"/>
        <v>0</v>
      </c>
      <c r="R152" s="82">
        <f>(SUMIF($B$21:B152,B152,$Q$21:Q152))</f>
        <v>0</v>
      </c>
      <c r="S152" s="83">
        <f t="shared" si="88"/>
        <v>-2.4166666666666665</v>
      </c>
      <c r="T152" s="22">
        <f t="shared" si="65"/>
        <v>0</v>
      </c>
      <c r="U152" s="84">
        <f t="shared" si="66"/>
        <v>0</v>
      </c>
      <c r="V152" s="1">
        <f t="shared" si="67"/>
        <v>0</v>
      </c>
      <c r="W152" s="1">
        <f t="shared" si="68"/>
        <v>0</v>
      </c>
      <c r="X152" s="1">
        <f t="shared" si="75"/>
        <v>0</v>
      </c>
      <c r="Y152" s="83">
        <f t="shared" si="69"/>
        <v>0</v>
      </c>
      <c r="Z152" s="83">
        <f t="shared" si="70"/>
        <v>0</v>
      </c>
      <c r="AA152" s="1">
        <f t="shared" si="84"/>
        <v>0</v>
      </c>
      <c r="AB152" s="82"/>
      <c r="AC152" s="1"/>
      <c r="AD152" s="1">
        <f t="shared" si="71"/>
        <v>0</v>
      </c>
      <c r="AE152" s="21"/>
      <c r="AF152" s="20"/>
      <c r="AG152" s="20"/>
      <c r="AH152" s="21"/>
      <c r="AI152" s="21"/>
      <c r="AJ152" s="21"/>
      <c r="AK152" s="23"/>
      <c r="AL152" s="1">
        <f t="shared" si="85"/>
        <v>0</v>
      </c>
      <c r="AM152" s="1">
        <f t="shared" si="86"/>
        <v>7</v>
      </c>
      <c r="AN152" s="1">
        <f t="shared" si="87"/>
        <v>0.125</v>
      </c>
      <c r="AO152" s="96"/>
      <c r="AP152" s="96"/>
      <c r="AQ152" s="96"/>
      <c r="AR152" s="96"/>
      <c r="AS152" s="24">
        <f t="shared" si="80"/>
        <v>44327</v>
      </c>
      <c r="AT152" s="4">
        <f t="shared" si="81"/>
        <v>0</v>
      </c>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5">
        <f t="shared" si="82"/>
        <v>0</v>
      </c>
    </row>
    <row r="153" spans="1:73" ht="27.75" customHeight="1" x14ac:dyDescent="0.15">
      <c r="A153" s="19">
        <v>44328</v>
      </c>
      <c r="B153" s="3">
        <f t="shared" si="76"/>
        <v>20</v>
      </c>
      <c r="C153" s="3">
        <f t="shared" si="77"/>
        <v>3</v>
      </c>
      <c r="D153" s="79">
        <f t="shared" si="78"/>
        <v>1.25</v>
      </c>
      <c r="E153" s="60">
        <f t="shared" si="72"/>
        <v>0</v>
      </c>
      <c r="F153" s="60">
        <f t="shared" si="73"/>
        <v>0</v>
      </c>
      <c r="G153" s="80">
        <f t="shared" si="74"/>
        <v>1</v>
      </c>
      <c r="H153" s="60">
        <f t="shared" si="63"/>
        <v>1</v>
      </c>
      <c r="I153" s="61">
        <f t="shared" si="83"/>
        <v>0</v>
      </c>
      <c r="J153" s="21"/>
      <c r="K153" s="21"/>
      <c r="L153" s="21"/>
      <c r="M153" s="21"/>
      <c r="N153" s="22"/>
      <c r="O153" s="22"/>
      <c r="P153" s="85">
        <f t="shared" si="79"/>
        <v>0</v>
      </c>
      <c r="Q153" s="66">
        <f t="shared" si="64"/>
        <v>0</v>
      </c>
      <c r="R153" s="82">
        <f>(SUMIF($B$21:B153,B153,$Q$21:Q153))</f>
        <v>0</v>
      </c>
      <c r="S153" s="83">
        <f t="shared" si="88"/>
        <v>-2.4166666666666665</v>
      </c>
      <c r="T153" s="22">
        <f t="shared" si="65"/>
        <v>0</v>
      </c>
      <c r="U153" s="84">
        <f t="shared" si="66"/>
        <v>0</v>
      </c>
      <c r="V153" s="1">
        <f t="shared" si="67"/>
        <v>0</v>
      </c>
      <c r="W153" s="1">
        <f t="shared" si="68"/>
        <v>0</v>
      </c>
      <c r="X153" s="1">
        <f t="shared" si="75"/>
        <v>0</v>
      </c>
      <c r="Y153" s="83">
        <f t="shared" si="69"/>
        <v>0</v>
      </c>
      <c r="Z153" s="83">
        <f t="shared" si="70"/>
        <v>0</v>
      </c>
      <c r="AA153" s="1">
        <f t="shared" si="84"/>
        <v>0</v>
      </c>
      <c r="AB153" s="82"/>
      <c r="AC153" s="1"/>
      <c r="AD153" s="1">
        <f t="shared" si="71"/>
        <v>0</v>
      </c>
      <c r="AE153" s="21"/>
      <c r="AF153" s="20"/>
      <c r="AG153" s="20"/>
      <c r="AH153" s="21"/>
      <c r="AI153" s="21"/>
      <c r="AJ153" s="21"/>
      <c r="AK153" s="23"/>
      <c r="AL153" s="1">
        <f t="shared" si="85"/>
        <v>0</v>
      </c>
      <c r="AM153" s="1">
        <f t="shared" si="86"/>
        <v>7</v>
      </c>
      <c r="AN153" s="1">
        <f t="shared" si="87"/>
        <v>0.125</v>
      </c>
      <c r="AO153" s="96"/>
      <c r="AP153" s="96"/>
      <c r="AQ153" s="96"/>
      <c r="AR153" s="96"/>
      <c r="AS153" s="24">
        <f t="shared" si="80"/>
        <v>44328</v>
      </c>
      <c r="AT153" s="4">
        <f t="shared" si="81"/>
        <v>0</v>
      </c>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5">
        <f t="shared" si="82"/>
        <v>0</v>
      </c>
    </row>
    <row r="154" spans="1:73" ht="27.75" customHeight="1" x14ac:dyDescent="0.15">
      <c r="A154" s="19">
        <v>44329</v>
      </c>
      <c r="B154" s="3">
        <f t="shared" si="76"/>
        <v>20</v>
      </c>
      <c r="C154" s="3">
        <f t="shared" si="77"/>
        <v>4</v>
      </c>
      <c r="D154" s="79">
        <f t="shared" si="78"/>
        <v>1.25</v>
      </c>
      <c r="E154" s="60">
        <f t="shared" si="72"/>
        <v>0</v>
      </c>
      <c r="F154" s="60">
        <f t="shared" si="73"/>
        <v>0</v>
      </c>
      <c r="G154" s="80">
        <f t="shared" si="74"/>
        <v>1</v>
      </c>
      <c r="H154" s="60">
        <f t="shared" si="63"/>
        <v>1</v>
      </c>
      <c r="I154" s="61">
        <f t="shared" si="83"/>
        <v>0</v>
      </c>
      <c r="J154" s="21"/>
      <c r="K154" s="21"/>
      <c r="L154" s="21"/>
      <c r="M154" s="21"/>
      <c r="N154" s="22"/>
      <c r="O154" s="22"/>
      <c r="P154" s="85">
        <f t="shared" si="79"/>
        <v>0</v>
      </c>
      <c r="Q154" s="66">
        <f t="shared" si="64"/>
        <v>0</v>
      </c>
      <c r="R154" s="82">
        <f>(SUMIF($B$21:B154,B154,$Q$21:Q154))</f>
        <v>0</v>
      </c>
      <c r="S154" s="83">
        <f t="shared" si="88"/>
        <v>-2.4166666666666665</v>
      </c>
      <c r="T154" s="22">
        <f t="shared" si="65"/>
        <v>0</v>
      </c>
      <c r="U154" s="84">
        <f t="shared" si="66"/>
        <v>0</v>
      </c>
      <c r="V154" s="1">
        <f t="shared" si="67"/>
        <v>0</v>
      </c>
      <c r="W154" s="1">
        <f t="shared" si="68"/>
        <v>0</v>
      </c>
      <c r="X154" s="1">
        <f t="shared" si="75"/>
        <v>0</v>
      </c>
      <c r="Y154" s="83">
        <f t="shared" si="69"/>
        <v>0</v>
      </c>
      <c r="Z154" s="83">
        <f t="shared" si="70"/>
        <v>0</v>
      </c>
      <c r="AA154" s="1">
        <f t="shared" si="84"/>
        <v>0</v>
      </c>
      <c r="AB154" s="82"/>
      <c r="AC154" s="1"/>
      <c r="AD154" s="1">
        <f t="shared" si="71"/>
        <v>0</v>
      </c>
      <c r="AE154" s="21"/>
      <c r="AF154" s="20"/>
      <c r="AG154" s="20"/>
      <c r="AH154" s="21"/>
      <c r="AI154" s="21"/>
      <c r="AJ154" s="21"/>
      <c r="AK154" s="23"/>
      <c r="AL154" s="1">
        <f t="shared" si="85"/>
        <v>0</v>
      </c>
      <c r="AM154" s="1">
        <f t="shared" si="86"/>
        <v>7</v>
      </c>
      <c r="AN154" s="1">
        <f t="shared" si="87"/>
        <v>0.125</v>
      </c>
      <c r="AO154" s="96"/>
      <c r="AP154" s="96"/>
      <c r="AQ154" s="96"/>
      <c r="AR154" s="96"/>
      <c r="AS154" s="24">
        <f t="shared" si="80"/>
        <v>44329</v>
      </c>
      <c r="AT154" s="4">
        <f t="shared" si="81"/>
        <v>0</v>
      </c>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5">
        <f t="shared" si="82"/>
        <v>0</v>
      </c>
    </row>
    <row r="155" spans="1:73" ht="27.75" customHeight="1" x14ac:dyDescent="0.15">
      <c r="A155" s="19">
        <v>44330</v>
      </c>
      <c r="B155" s="3">
        <f t="shared" si="76"/>
        <v>20</v>
      </c>
      <c r="C155" s="3">
        <f t="shared" si="77"/>
        <v>5</v>
      </c>
      <c r="D155" s="79">
        <f t="shared" si="78"/>
        <v>1.25</v>
      </c>
      <c r="E155" s="60">
        <f t="shared" si="72"/>
        <v>0</v>
      </c>
      <c r="F155" s="60">
        <f t="shared" si="73"/>
        <v>0</v>
      </c>
      <c r="G155" s="80">
        <f t="shared" si="74"/>
        <v>1</v>
      </c>
      <c r="H155" s="60">
        <f t="shared" si="63"/>
        <v>1</v>
      </c>
      <c r="I155" s="61">
        <f t="shared" si="83"/>
        <v>0</v>
      </c>
      <c r="J155" s="21"/>
      <c r="K155" s="21"/>
      <c r="L155" s="21"/>
      <c r="M155" s="21"/>
      <c r="N155" s="22"/>
      <c r="O155" s="22"/>
      <c r="P155" s="85">
        <f t="shared" si="79"/>
        <v>0</v>
      </c>
      <c r="Q155" s="66">
        <f t="shared" si="64"/>
        <v>0</v>
      </c>
      <c r="R155" s="82">
        <f>(SUMIF($B$21:B155,B155,$Q$21:Q155))</f>
        <v>0</v>
      </c>
      <c r="S155" s="83">
        <f t="shared" si="88"/>
        <v>-2.4166666666666665</v>
      </c>
      <c r="T155" s="22">
        <f t="shared" si="65"/>
        <v>0</v>
      </c>
      <c r="U155" s="84">
        <f t="shared" si="66"/>
        <v>0</v>
      </c>
      <c r="V155" s="1">
        <f t="shared" si="67"/>
        <v>0</v>
      </c>
      <c r="W155" s="1">
        <f t="shared" si="68"/>
        <v>0</v>
      </c>
      <c r="X155" s="1">
        <f t="shared" si="75"/>
        <v>0</v>
      </c>
      <c r="Y155" s="83">
        <f t="shared" si="69"/>
        <v>0</v>
      </c>
      <c r="Z155" s="83">
        <f t="shared" si="70"/>
        <v>0</v>
      </c>
      <c r="AA155" s="1">
        <f t="shared" si="84"/>
        <v>0</v>
      </c>
      <c r="AB155" s="82"/>
      <c r="AC155" s="1"/>
      <c r="AD155" s="1">
        <f t="shared" si="71"/>
        <v>0</v>
      </c>
      <c r="AE155" s="21"/>
      <c r="AF155" s="20"/>
      <c r="AG155" s="20"/>
      <c r="AH155" s="21"/>
      <c r="AI155" s="21"/>
      <c r="AJ155" s="21"/>
      <c r="AK155" s="23"/>
      <c r="AL155" s="1">
        <f t="shared" si="85"/>
        <v>0</v>
      </c>
      <c r="AM155" s="1">
        <f t="shared" si="86"/>
        <v>7</v>
      </c>
      <c r="AN155" s="1">
        <f t="shared" si="87"/>
        <v>0.125</v>
      </c>
      <c r="AO155" s="96"/>
      <c r="AP155" s="96"/>
      <c r="AQ155" s="96"/>
      <c r="AR155" s="96"/>
      <c r="AS155" s="24">
        <f t="shared" si="80"/>
        <v>44330</v>
      </c>
      <c r="AT155" s="4">
        <f t="shared" si="81"/>
        <v>0</v>
      </c>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5">
        <f t="shared" si="82"/>
        <v>0</v>
      </c>
    </row>
    <row r="156" spans="1:73" ht="27.75" customHeight="1" x14ac:dyDescent="0.15">
      <c r="A156" s="19">
        <v>44331</v>
      </c>
      <c r="B156" s="3">
        <f t="shared" si="76"/>
        <v>20</v>
      </c>
      <c r="C156" s="3">
        <f t="shared" si="77"/>
        <v>6</v>
      </c>
      <c r="D156" s="79">
        <f t="shared" si="78"/>
        <v>1.25</v>
      </c>
      <c r="E156" s="60">
        <f t="shared" si="72"/>
        <v>0</v>
      </c>
      <c r="F156" s="60">
        <f t="shared" si="73"/>
        <v>0</v>
      </c>
      <c r="G156" s="80">
        <f t="shared" si="74"/>
        <v>1</v>
      </c>
      <c r="H156" s="60">
        <f t="shared" si="63"/>
        <v>1</v>
      </c>
      <c r="I156" s="61">
        <f t="shared" si="83"/>
        <v>0</v>
      </c>
      <c r="J156" s="21"/>
      <c r="K156" s="21"/>
      <c r="L156" s="21"/>
      <c r="M156" s="21"/>
      <c r="N156" s="22"/>
      <c r="O156" s="22"/>
      <c r="P156" s="85">
        <f t="shared" si="79"/>
        <v>0</v>
      </c>
      <c r="Q156" s="66">
        <f t="shared" si="64"/>
        <v>0</v>
      </c>
      <c r="R156" s="82">
        <f>(SUMIF($B$21:B156,B156,$Q$21:Q156))</f>
        <v>0</v>
      </c>
      <c r="S156" s="83">
        <f t="shared" si="88"/>
        <v>-2.4166666666666665</v>
      </c>
      <c r="T156" s="22">
        <f t="shared" si="65"/>
        <v>0</v>
      </c>
      <c r="U156" s="84">
        <f t="shared" si="66"/>
        <v>0</v>
      </c>
      <c r="V156" s="1">
        <f t="shared" si="67"/>
        <v>0</v>
      </c>
      <c r="W156" s="1">
        <f t="shared" si="68"/>
        <v>0</v>
      </c>
      <c r="X156" s="1">
        <f t="shared" si="75"/>
        <v>0</v>
      </c>
      <c r="Y156" s="83">
        <f t="shared" si="69"/>
        <v>0</v>
      </c>
      <c r="Z156" s="83">
        <f t="shared" si="70"/>
        <v>0</v>
      </c>
      <c r="AA156" s="1">
        <f t="shared" si="84"/>
        <v>0</v>
      </c>
      <c r="AB156" s="82"/>
      <c r="AC156" s="1"/>
      <c r="AD156" s="1">
        <f t="shared" si="71"/>
        <v>0</v>
      </c>
      <c r="AE156" s="21"/>
      <c r="AF156" s="20"/>
      <c r="AG156" s="20"/>
      <c r="AH156" s="21"/>
      <c r="AI156" s="21"/>
      <c r="AJ156" s="21"/>
      <c r="AK156" s="23"/>
      <c r="AL156" s="1">
        <f t="shared" si="85"/>
        <v>0</v>
      </c>
      <c r="AM156" s="1">
        <f t="shared" si="86"/>
        <v>7</v>
      </c>
      <c r="AN156" s="1">
        <f t="shared" si="87"/>
        <v>0.125</v>
      </c>
      <c r="AO156" s="96"/>
      <c r="AP156" s="96"/>
      <c r="AQ156" s="96"/>
      <c r="AR156" s="96"/>
      <c r="AS156" s="24">
        <f t="shared" si="80"/>
        <v>44331</v>
      </c>
      <c r="AT156" s="4">
        <f t="shared" si="81"/>
        <v>0</v>
      </c>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5">
        <f t="shared" si="82"/>
        <v>0</v>
      </c>
    </row>
    <row r="157" spans="1:73" ht="27.75" customHeight="1" x14ac:dyDescent="0.15">
      <c r="A157" s="19">
        <v>44332</v>
      </c>
      <c r="B157" s="3">
        <f t="shared" si="76"/>
        <v>20</v>
      </c>
      <c r="C157" s="3">
        <f t="shared" si="77"/>
        <v>7</v>
      </c>
      <c r="D157" s="79">
        <f t="shared" si="78"/>
        <v>1.25</v>
      </c>
      <c r="E157" s="60">
        <f t="shared" si="72"/>
        <v>0</v>
      </c>
      <c r="F157" s="60">
        <f t="shared" si="73"/>
        <v>0</v>
      </c>
      <c r="G157" s="80">
        <f t="shared" si="74"/>
        <v>1.5</v>
      </c>
      <c r="H157" s="60">
        <f t="shared" si="63"/>
        <v>1</v>
      </c>
      <c r="I157" s="61">
        <f t="shared" si="83"/>
        <v>0</v>
      </c>
      <c r="J157" s="21"/>
      <c r="K157" s="21"/>
      <c r="L157" s="21"/>
      <c r="M157" s="21"/>
      <c r="N157" s="22"/>
      <c r="O157" s="22"/>
      <c r="P157" s="85">
        <f t="shared" si="79"/>
        <v>0</v>
      </c>
      <c r="Q157" s="66">
        <f t="shared" si="64"/>
        <v>0</v>
      </c>
      <c r="R157" s="82">
        <f>(SUMIF($B$21:B157,B157,$Q$21:Q157))</f>
        <v>0</v>
      </c>
      <c r="S157" s="83">
        <f t="shared" si="88"/>
        <v>-2.4166666666666665</v>
      </c>
      <c r="T157" s="22">
        <f t="shared" si="65"/>
        <v>0</v>
      </c>
      <c r="U157" s="84">
        <f t="shared" si="66"/>
        <v>0</v>
      </c>
      <c r="V157" s="1">
        <f t="shared" si="67"/>
        <v>0</v>
      </c>
      <c r="W157" s="1">
        <f t="shared" si="68"/>
        <v>0</v>
      </c>
      <c r="X157" s="1">
        <f t="shared" si="75"/>
        <v>0</v>
      </c>
      <c r="Y157" s="83">
        <f t="shared" si="69"/>
        <v>0</v>
      </c>
      <c r="Z157" s="83">
        <f t="shared" si="70"/>
        <v>0</v>
      </c>
      <c r="AA157" s="1">
        <f t="shared" si="84"/>
        <v>0</v>
      </c>
      <c r="AB157" s="82"/>
      <c r="AC157" s="1"/>
      <c r="AD157" s="1">
        <f t="shared" si="71"/>
        <v>0</v>
      </c>
      <c r="AE157" s="21"/>
      <c r="AF157" s="20"/>
      <c r="AG157" s="20"/>
      <c r="AH157" s="21"/>
      <c r="AI157" s="21"/>
      <c r="AJ157" s="21"/>
      <c r="AK157" s="23"/>
      <c r="AL157" s="1">
        <f t="shared" si="85"/>
        <v>0</v>
      </c>
      <c r="AM157" s="1">
        <f t="shared" si="86"/>
        <v>7</v>
      </c>
      <c r="AN157" s="1">
        <f t="shared" si="87"/>
        <v>0.125</v>
      </c>
      <c r="AO157" s="96"/>
      <c r="AP157" s="96"/>
      <c r="AQ157" s="96"/>
      <c r="AR157" s="96"/>
      <c r="AS157" s="24">
        <f t="shared" si="80"/>
        <v>44332</v>
      </c>
      <c r="AT157" s="4">
        <f t="shared" si="81"/>
        <v>0</v>
      </c>
      <c r="AU157" s="21"/>
      <c r="AV157" s="21"/>
      <c r="AW157" s="21"/>
      <c r="AX157" s="21"/>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5">
        <f t="shared" si="82"/>
        <v>0</v>
      </c>
    </row>
    <row r="158" spans="1:73" ht="27.75" customHeight="1" x14ac:dyDescent="0.15">
      <c r="A158" s="19">
        <v>44333</v>
      </c>
      <c r="B158" s="3">
        <f t="shared" si="76"/>
        <v>20</v>
      </c>
      <c r="C158" s="3">
        <f t="shared" si="77"/>
        <v>1</v>
      </c>
      <c r="D158" s="79">
        <f t="shared" si="78"/>
        <v>1.25</v>
      </c>
      <c r="E158" s="60">
        <f t="shared" si="72"/>
        <v>0</v>
      </c>
      <c r="F158" s="60">
        <f t="shared" si="73"/>
        <v>0</v>
      </c>
      <c r="G158" s="80">
        <f t="shared" si="74"/>
        <v>1</v>
      </c>
      <c r="H158" s="60">
        <f t="shared" si="63"/>
        <v>1</v>
      </c>
      <c r="I158" s="61">
        <f t="shared" si="83"/>
        <v>0</v>
      </c>
      <c r="J158" s="21"/>
      <c r="K158" s="21"/>
      <c r="L158" s="21"/>
      <c r="M158" s="21"/>
      <c r="N158" s="22"/>
      <c r="O158" s="22"/>
      <c r="P158" s="85">
        <f t="shared" si="79"/>
        <v>0</v>
      </c>
      <c r="Q158" s="66">
        <f t="shared" si="64"/>
        <v>0</v>
      </c>
      <c r="R158" s="82">
        <f>(SUMIF($B$21:B158,B158,$Q$21:Q158))</f>
        <v>0</v>
      </c>
      <c r="S158" s="83">
        <f t="shared" si="88"/>
        <v>-2.4166666666666665</v>
      </c>
      <c r="T158" s="22">
        <f t="shared" si="65"/>
        <v>0</v>
      </c>
      <c r="U158" s="84">
        <f t="shared" si="66"/>
        <v>0</v>
      </c>
      <c r="V158" s="1">
        <f t="shared" si="67"/>
        <v>0</v>
      </c>
      <c r="W158" s="1">
        <f t="shared" si="68"/>
        <v>0</v>
      </c>
      <c r="X158" s="1">
        <f t="shared" si="75"/>
        <v>0</v>
      </c>
      <c r="Y158" s="83">
        <f t="shared" si="69"/>
        <v>0</v>
      </c>
      <c r="Z158" s="83">
        <f t="shared" si="70"/>
        <v>0</v>
      </c>
      <c r="AA158" s="1">
        <f t="shared" si="84"/>
        <v>0</v>
      </c>
      <c r="AB158" s="82"/>
      <c r="AC158" s="1"/>
      <c r="AD158" s="1">
        <f t="shared" si="71"/>
        <v>0</v>
      </c>
      <c r="AE158" s="21"/>
      <c r="AF158" s="20"/>
      <c r="AG158" s="20"/>
      <c r="AH158" s="21"/>
      <c r="AI158" s="21"/>
      <c r="AJ158" s="21"/>
      <c r="AK158" s="23"/>
      <c r="AL158" s="1">
        <f t="shared" si="85"/>
        <v>0</v>
      </c>
      <c r="AM158" s="1">
        <f t="shared" si="86"/>
        <v>7</v>
      </c>
      <c r="AN158" s="1">
        <f t="shared" si="87"/>
        <v>0.125</v>
      </c>
      <c r="AO158" s="96"/>
      <c r="AP158" s="96"/>
      <c r="AQ158" s="96"/>
      <c r="AR158" s="96"/>
      <c r="AS158" s="24">
        <f t="shared" si="80"/>
        <v>44333</v>
      </c>
      <c r="AT158" s="4">
        <f t="shared" si="81"/>
        <v>0</v>
      </c>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5">
        <f t="shared" si="82"/>
        <v>0</v>
      </c>
    </row>
    <row r="159" spans="1:73" ht="27.75" customHeight="1" x14ac:dyDescent="0.15">
      <c r="A159" s="19">
        <v>44334</v>
      </c>
      <c r="B159" s="3">
        <f t="shared" si="76"/>
        <v>21</v>
      </c>
      <c r="C159" s="3">
        <f t="shared" si="77"/>
        <v>2</v>
      </c>
      <c r="D159" s="79">
        <f t="shared" si="78"/>
        <v>1.25</v>
      </c>
      <c r="E159" s="60">
        <f t="shared" si="72"/>
        <v>0</v>
      </c>
      <c r="F159" s="60">
        <f t="shared" si="73"/>
        <v>0</v>
      </c>
      <c r="G159" s="80">
        <f t="shared" si="74"/>
        <v>1</v>
      </c>
      <c r="H159" s="60">
        <f t="shared" si="63"/>
        <v>1</v>
      </c>
      <c r="I159" s="61">
        <f t="shared" si="83"/>
        <v>0</v>
      </c>
      <c r="J159" s="21"/>
      <c r="K159" s="21"/>
      <c r="L159" s="21"/>
      <c r="M159" s="21"/>
      <c r="N159" s="22"/>
      <c r="O159" s="22"/>
      <c r="P159" s="85">
        <f t="shared" si="79"/>
        <v>0</v>
      </c>
      <c r="Q159" s="66">
        <f t="shared" si="64"/>
        <v>0</v>
      </c>
      <c r="R159" s="82">
        <f>(SUMIF($B$21:B159,B159,$Q$21:Q159))</f>
        <v>0</v>
      </c>
      <c r="S159" s="83">
        <f t="shared" si="88"/>
        <v>-2.4166666666666665</v>
      </c>
      <c r="T159" s="22">
        <f t="shared" si="65"/>
        <v>0</v>
      </c>
      <c r="U159" s="84">
        <f t="shared" si="66"/>
        <v>0</v>
      </c>
      <c r="V159" s="1">
        <f t="shared" si="67"/>
        <v>0</v>
      </c>
      <c r="W159" s="1">
        <f t="shared" si="68"/>
        <v>0</v>
      </c>
      <c r="X159" s="1">
        <f t="shared" si="75"/>
        <v>0</v>
      </c>
      <c r="Y159" s="83">
        <f t="shared" si="69"/>
        <v>0</v>
      </c>
      <c r="Z159" s="83">
        <f t="shared" si="70"/>
        <v>0</v>
      </c>
      <c r="AA159" s="1">
        <f t="shared" si="84"/>
        <v>0</v>
      </c>
      <c r="AB159" s="82"/>
      <c r="AC159" s="1"/>
      <c r="AD159" s="1">
        <f t="shared" si="71"/>
        <v>0</v>
      </c>
      <c r="AE159" s="21"/>
      <c r="AF159" s="20"/>
      <c r="AG159" s="20"/>
      <c r="AH159" s="21"/>
      <c r="AI159" s="21"/>
      <c r="AJ159" s="21"/>
      <c r="AK159" s="23"/>
      <c r="AL159" s="1">
        <f t="shared" si="85"/>
        <v>0</v>
      </c>
      <c r="AM159" s="1">
        <f t="shared" si="86"/>
        <v>7</v>
      </c>
      <c r="AN159" s="1">
        <f t="shared" si="87"/>
        <v>0.125</v>
      </c>
      <c r="AO159" s="96"/>
      <c r="AP159" s="96"/>
      <c r="AQ159" s="96"/>
      <c r="AR159" s="96"/>
      <c r="AS159" s="24">
        <f t="shared" si="80"/>
        <v>44334</v>
      </c>
      <c r="AT159" s="4">
        <f t="shared" si="81"/>
        <v>0</v>
      </c>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5">
        <f t="shared" si="82"/>
        <v>0</v>
      </c>
    </row>
    <row r="160" spans="1:73" ht="27.75" customHeight="1" x14ac:dyDescent="0.15">
      <c r="A160" s="19">
        <v>44335</v>
      </c>
      <c r="B160" s="3">
        <f t="shared" si="76"/>
        <v>21</v>
      </c>
      <c r="C160" s="3">
        <f t="shared" si="77"/>
        <v>3</v>
      </c>
      <c r="D160" s="79">
        <f t="shared" si="78"/>
        <v>1.25</v>
      </c>
      <c r="E160" s="60">
        <f t="shared" si="72"/>
        <v>0</v>
      </c>
      <c r="F160" s="60">
        <f t="shared" si="73"/>
        <v>0</v>
      </c>
      <c r="G160" s="80">
        <f t="shared" si="74"/>
        <v>1</v>
      </c>
      <c r="H160" s="60">
        <f t="shared" si="63"/>
        <v>1</v>
      </c>
      <c r="I160" s="61">
        <f t="shared" si="83"/>
        <v>0</v>
      </c>
      <c r="J160" s="21"/>
      <c r="K160" s="21"/>
      <c r="L160" s="21"/>
      <c r="M160" s="21"/>
      <c r="N160" s="22"/>
      <c r="O160" s="22"/>
      <c r="P160" s="85">
        <f t="shared" si="79"/>
        <v>0</v>
      </c>
      <c r="Q160" s="66">
        <f t="shared" si="64"/>
        <v>0</v>
      </c>
      <c r="R160" s="82">
        <f>(SUMIF($B$21:B160,B160,$Q$21:Q160))</f>
        <v>0</v>
      </c>
      <c r="S160" s="83">
        <f t="shared" si="88"/>
        <v>-2.4166666666666665</v>
      </c>
      <c r="T160" s="22">
        <f t="shared" si="65"/>
        <v>0</v>
      </c>
      <c r="U160" s="84">
        <f t="shared" si="66"/>
        <v>0</v>
      </c>
      <c r="V160" s="1">
        <f t="shared" si="67"/>
        <v>0</v>
      </c>
      <c r="W160" s="1">
        <f t="shared" si="68"/>
        <v>0</v>
      </c>
      <c r="X160" s="1">
        <f t="shared" si="75"/>
        <v>0</v>
      </c>
      <c r="Y160" s="83">
        <f t="shared" si="69"/>
        <v>0</v>
      </c>
      <c r="Z160" s="83">
        <f t="shared" si="70"/>
        <v>0</v>
      </c>
      <c r="AA160" s="1">
        <f t="shared" si="84"/>
        <v>0</v>
      </c>
      <c r="AB160" s="82"/>
      <c r="AC160" s="1"/>
      <c r="AD160" s="1">
        <f t="shared" si="71"/>
        <v>0</v>
      </c>
      <c r="AE160" s="21"/>
      <c r="AF160" s="20"/>
      <c r="AG160" s="20"/>
      <c r="AH160" s="21"/>
      <c r="AI160" s="21"/>
      <c r="AJ160" s="21"/>
      <c r="AK160" s="23"/>
      <c r="AL160" s="1">
        <f t="shared" si="85"/>
        <v>0</v>
      </c>
      <c r="AM160" s="1">
        <f t="shared" si="86"/>
        <v>7</v>
      </c>
      <c r="AN160" s="1">
        <f t="shared" si="87"/>
        <v>0.125</v>
      </c>
      <c r="AO160" s="96"/>
      <c r="AP160" s="96"/>
      <c r="AQ160" s="96"/>
      <c r="AR160" s="96"/>
      <c r="AS160" s="24">
        <f t="shared" si="80"/>
        <v>44335</v>
      </c>
      <c r="AT160" s="4">
        <f t="shared" si="81"/>
        <v>0</v>
      </c>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5">
        <f t="shared" si="82"/>
        <v>0</v>
      </c>
    </row>
    <row r="161" spans="1:73" ht="27.75" customHeight="1" x14ac:dyDescent="0.15">
      <c r="A161" s="19">
        <v>44336</v>
      </c>
      <c r="B161" s="3">
        <f t="shared" si="76"/>
        <v>21</v>
      </c>
      <c r="C161" s="3">
        <f t="shared" si="77"/>
        <v>4</v>
      </c>
      <c r="D161" s="79">
        <f t="shared" si="78"/>
        <v>1.25</v>
      </c>
      <c r="E161" s="60">
        <f t="shared" si="72"/>
        <v>0</v>
      </c>
      <c r="F161" s="60">
        <f t="shared" si="73"/>
        <v>0</v>
      </c>
      <c r="G161" s="80">
        <f t="shared" si="74"/>
        <v>1</v>
      </c>
      <c r="H161" s="60">
        <f t="shared" si="63"/>
        <v>1</v>
      </c>
      <c r="I161" s="61">
        <f t="shared" si="83"/>
        <v>0</v>
      </c>
      <c r="J161" s="21"/>
      <c r="K161" s="21"/>
      <c r="L161" s="21"/>
      <c r="M161" s="21"/>
      <c r="N161" s="22"/>
      <c r="O161" s="22"/>
      <c r="P161" s="85">
        <f t="shared" si="79"/>
        <v>0</v>
      </c>
      <c r="Q161" s="66">
        <f t="shared" si="64"/>
        <v>0</v>
      </c>
      <c r="R161" s="82">
        <f>(SUMIF($B$21:B161,B161,$Q$21:Q161))</f>
        <v>0</v>
      </c>
      <c r="S161" s="83">
        <f t="shared" si="88"/>
        <v>-2.4166666666666665</v>
      </c>
      <c r="T161" s="22">
        <f t="shared" si="65"/>
        <v>0</v>
      </c>
      <c r="U161" s="84">
        <f t="shared" si="66"/>
        <v>0</v>
      </c>
      <c r="V161" s="1">
        <f t="shared" si="67"/>
        <v>0</v>
      </c>
      <c r="W161" s="1">
        <f t="shared" si="68"/>
        <v>0</v>
      </c>
      <c r="X161" s="1">
        <f t="shared" si="75"/>
        <v>0</v>
      </c>
      <c r="Y161" s="83">
        <f t="shared" si="69"/>
        <v>0</v>
      </c>
      <c r="Z161" s="83">
        <f t="shared" si="70"/>
        <v>0</v>
      </c>
      <c r="AA161" s="1">
        <f t="shared" si="84"/>
        <v>0</v>
      </c>
      <c r="AB161" s="82"/>
      <c r="AC161" s="1"/>
      <c r="AD161" s="1">
        <f t="shared" si="71"/>
        <v>0</v>
      </c>
      <c r="AE161" s="21"/>
      <c r="AF161" s="20"/>
      <c r="AG161" s="20"/>
      <c r="AH161" s="21"/>
      <c r="AI161" s="21"/>
      <c r="AJ161" s="21"/>
      <c r="AK161" s="23"/>
      <c r="AL161" s="1">
        <f t="shared" si="85"/>
        <v>0</v>
      </c>
      <c r="AM161" s="1">
        <f t="shared" si="86"/>
        <v>7</v>
      </c>
      <c r="AN161" s="1">
        <f t="shared" si="87"/>
        <v>0.125</v>
      </c>
      <c r="AO161" s="96"/>
      <c r="AP161" s="96"/>
      <c r="AQ161" s="96"/>
      <c r="AR161" s="96"/>
      <c r="AS161" s="24">
        <f t="shared" si="80"/>
        <v>44336</v>
      </c>
      <c r="AT161" s="4">
        <f t="shared" si="81"/>
        <v>0</v>
      </c>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5">
        <f t="shared" si="82"/>
        <v>0</v>
      </c>
    </row>
    <row r="162" spans="1:73" ht="27.75" customHeight="1" x14ac:dyDescent="0.15">
      <c r="A162" s="19">
        <v>44337</v>
      </c>
      <c r="B162" s="3">
        <f t="shared" si="76"/>
        <v>21</v>
      </c>
      <c r="C162" s="3">
        <f t="shared" si="77"/>
        <v>5</v>
      </c>
      <c r="D162" s="79">
        <f t="shared" si="78"/>
        <v>1.25</v>
      </c>
      <c r="E162" s="60">
        <f t="shared" si="72"/>
        <v>0</v>
      </c>
      <c r="F162" s="60">
        <f t="shared" si="73"/>
        <v>0</v>
      </c>
      <c r="G162" s="80">
        <f t="shared" si="74"/>
        <v>1</v>
      </c>
      <c r="H162" s="60">
        <f t="shared" si="63"/>
        <v>1</v>
      </c>
      <c r="I162" s="61">
        <f t="shared" si="83"/>
        <v>0</v>
      </c>
      <c r="J162" s="21"/>
      <c r="K162" s="21"/>
      <c r="L162" s="21"/>
      <c r="M162" s="21"/>
      <c r="N162" s="22"/>
      <c r="O162" s="22"/>
      <c r="P162" s="85">
        <f t="shared" si="79"/>
        <v>0</v>
      </c>
      <c r="Q162" s="66">
        <f t="shared" si="64"/>
        <v>0</v>
      </c>
      <c r="R162" s="82">
        <f>(SUMIF($B$21:B162,B162,$Q$21:Q162))</f>
        <v>0</v>
      </c>
      <c r="S162" s="83">
        <f t="shared" si="88"/>
        <v>-2.4166666666666665</v>
      </c>
      <c r="T162" s="22">
        <f t="shared" si="65"/>
        <v>0</v>
      </c>
      <c r="U162" s="84">
        <f t="shared" si="66"/>
        <v>0</v>
      </c>
      <c r="V162" s="1">
        <f t="shared" si="67"/>
        <v>0</v>
      </c>
      <c r="W162" s="1">
        <f t="shared" si="68"/>
        <v>0</v>
      </c>
      <c r="X162" s="1">
        <f t="shared" si="75"/>
        <v>0</v>
      </c>
      <c r="Y162" s="83">
        <f t="shared" si="69"/>
        <v>0</v>
      </c>
      <c r="Z162" s="83">
        <f t="shared" si="70"/>
        <v>0</v>
      </c>
      <c r="AA162" s="1">
        <f t="shared" si="84"/>
        <v>0</v>
      </c>
      <c r="AB162" s="82"/>
      <c r="AC162" s="1"/>
      <c r="AD162" s="1">
        <f t="shared" si="71"/>
        <v>0</v>
      </c>
      <c r="AE162" s="21"/>
      <c r="AF162" s="20"/>
      <c r="AG162" s="20"/>
      <c r="AH162" s="21"/>
      <c r="AI162" s="21"/>
      <c r="AJ162" s="21"/>
      <c r="AK162" s="23"/>
      <c r="AL162" s="1">
        <f t="shared" si="85"/>
        <v>0</v>
      </c>
      <c r="AM162" s="1">
        <f t="shared" si="86"/>
        <v>7</v>
      </c>
      <c r="AN162" s="1">
        <f t="shared" si="87"/>
        <v>0.125</v>
      </c>
      <c r="AO162" s="96"/>
      <c r="AP162" s="96"/>
      <c r="AQ162" s="96"/>
      <c r="AR162" s="96"/>
      <c r="AS162" s="24">
        <f t="shared" si="80"/>
        <v>44337</v>
      </c>
      <c r="AT162" s="4">
        <f t="shared" si="81"/>
        <v>0</v>
      </c>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5">
        <f t="shared" si="82"/>
        <v>0</v>
      </c>
    </row>
    <row r="163" spans="1:73" ht="27.75" customHeight="1" x14ac:dyDescent="0.15">
      <c r="A163" s="19">
        <v>44338</v>
      </c>
      <c r="B163" s="3">
        <f t="shared" si="76"/>
        <v>21</v>
      </c>
      <c r="C163" s="3">
        <f t="shared" si="77"/>
        <v>6</v>
      </c>
      <c r="D163" s="79">
        <f t="shared" si="78"/>
        <v>1.25</v>
      </c>
      <c r="E163" s="60">
        <f t="shared" si="72"/>
        <v>0</v>
      </c>
      <c r="F163" s="60">
        <f t="shared" si="73"/>
        <v>0</v>
      </c>
      <c r="G163" s="80">
        <f t="shared" si="74"/>
        <v>1</v>
      </c>
      <c r="H163" s="60">
        <f t="shared" si="63"/>
        <v>1</v>
      </c>
      <c r="I163" s="61">
        <f t="shared" si="83"/>
        <v>0</v>
      </c>
      <c r="J163" s="21"/>
      <c r="K163" s="21"/>
      <c r="L163" s="21"/>
      <c r="M163" s="21"/>
      <c r="N163" s="22"/>
      <c r="O163" s="22"/>
      <c r="P163" s="85">
        <f t="shared" si="79"/>
        <v>0</v>
      </c>
      <c r="Q163" s="66">
        <f t="shared" si="64"/>
        <v>0</v>
      </c>
      <c r="R163" s="82">
        <f>(SUMIF($B$21:B163,B163,$Q$21:Q163))</f>
        <v>0</v>
      </c>
      <c r="S163" s="83">
        <f t="shared" si="88"/>
        <v>-2.4166666666666665</v>
      </c>
      <c r="T163" s="22">
        <f t="shared" si="65"/>
        <v>0</v>
      </c>
      <c r="U163" s="84">
        <f t="shared" si="66"/>
        <v>0</v>
      </c>
      <c r="V163" s="1">
        <f t="shared" si="67"/>
        <v>0</v>
      </c>
      <c r="W163" s="1">
        <f t="shared" si="68"/>
        <v>0</v>
      </c>
      <c r="X163" s="1">
        <f t="shared" si="75"/>
        <v>0</v>
      </c>
      <c r="Y163" s="83">
        <f t="shared" si="69"/>
        <v>0</v>
      </c>
      <c r="Z163" s="83">
        <f t="shared" si="70"/>
        <v>0</v>
      </c>
      <c r="AA163" s="1">
        <f t="shared" si="84"/>
        <v>0</v>
      </c>
      <c r="AB163" s="82"/>
      <c r="AC163" s="1"/>
      <c r="AD163" s="1">
        <f t="shared" si="71"/>
        <v>0</v>
      </c>
      <c r="AE163" s="21"/>
      <c r="AF163" s="20"/>
      <c r="AG163" s="20"/>
      <c r="AH163" s="21"/>
      <c r="AI163" s="21"/>
      <c r="AJ163" s="21"/>
      <c r="AK163" s="23"/>
      <c r="AL163" s="1">
        <f t="shared" si="85"/>
        <v>0</v>
      </c>
      <c r="AM163" s="1">
        <f t="shared" si="86"/>
        <v>7</v>
      </c>
      <c r="AN163" s="1">
        <f t="shared" si="87"/>
        <v>0.125</v>
      </c>
      <c r="AO163" s="96"/>
      <c r="AP163" s="96"/>
      <c r="AQ163" s="96"/>
      <c r="AR163" s="96"/>
      <c r="AS163" s="24">
        <f t="shared" si="80"/>
        <v>44338</v>
      </c>
      <c r="AT163" s="4">
        <f t="shared" si="81"/>
        <v>0</v>
      </c>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5">
        <f t="shared" si="82"/>
        <v>0</v>
      </c>
    </row>
    <row r="164" spans="1:73" ht="27.75" customHeight="1" x14ac:dyDescent="0.15">
      <c r="A164" s="19">
        <v>44339</v>
      </c>
      <c r="B164" s="3">
        <f t="shared" si="76"/>
        <v>21</v>
      </c>
      <c r="C164" s="3">
        <f t="shared" si="77"/>
        <v>7</v>
      </c>
      <c r="D164" s="79">
        <f t="shared" si="78"/>
        <v>1.25</v>
      </c>
      <c r="E164" s="60">
        <f t="shared" si="72"/>
        <v>0</v>
      </c>
      <c r="F164" s="60">
        <f t="shared" si="73"/>
        <v>0</v>
      </c>
      <c r="G164" s="80">
        <f t="shared" si="74"/>
        <v>1.5</v>
      </c>
      <c r="H164" s="60">
        <f t="shared" si="63"/>
        <v>1</v>
      </c>
      <c r="I164" s="61">
        <f t="shared" si="83"/>
        <v>0</v>
      </c>
      <c r="J164" s="21"/>
      <c r="K164" s="21"/>
      <c r="L164" s="21"/>
      <c r="M164" s="21"/>
      <c r="N164" s="22"/>
      <c r="O164" s="22"/>
      <c r="P164" s="85">
        <f t="shared" si="79"/>
        <v>0</v>
      </c>
      <c r="Q164" s="66">
        <f t="shared" si="64"/>
        <v>0</v>
      </c>
      <c r="R164" s="82">
        <f>(SUMIF($B$21:B164,B164,$Q$21:Q164))</f>
        <v>0</v>
      </c>
      <c r="S164" s="83">
        <f t="shared" si="88"/>
        <v>-2.4166666666666665</v>
      </c>
      <c r="T164" s="22">
        <f t="shared" si="65"/>
        <v>0</v>
      </c>
      <c r="U164" s="84">
        <f t="shared" si="66"/>
        <v>0</v>
      </c>
      <c r="V164" s="1">
        <f t="shared" si="67"/>
        <v>0</v>
      </c>
      <c r="W164" s="1">
        <f t="shared" si="68"/>
        <v>0</v>
      </c>
      <c r="X164" s="1">
        <f t="shared" si="75"/>
        <v>0</v>
      </c>
      <c r="Y164" s="83">
        <f t="shared" si="69"/>
        <v>0</v>
      </c>
      <c r="Z164" s="83">
        <f t="shared" si="70"/>
        <v>0</v>
      </c>
      <c r="AA164" s="1">
        <f t="shared" si="84"/>
        <v>0</v>
      </c>
      <c r="AB164" s="82"/>
      <c r="AC164" s="1"/>
      <c r="AD164" s="1">
        <f t="shared" si="71"/>
        <v>0</v>
      </c>
      <c r="AE164" s="21"/>
      <c r="AF164" s="20"/>
      <c r="AG164" s="20"/>
      <c r="AH164" s="21"/>
      <c r="AI164" s="21"/>
      <c r="AJ164" s="21"/>
      <c r="AK164" s="23"/>
      <c r="AL164" s="1">
        <f t="shared" si="85"/>
        <v>0</v>
      </c>
      <c r="AM164" s="1">
        <f t="shared" si="86"/>
        <v>7</v>
      </c>
      <c r="AN164" s="1">
        <f t="shared" si="87"/>
        <v>0.125</v>
      </c>
      <c r="AO164" s="96"/>
      <c r="AP164" s="96"/>
      <c r="AQ164" s="96"/>
      <c r="AR164" s="96"/>
      <c r="AS164" s="24">
        <f t="shared" si="80"/>
        <v>44339</v>
      </c>
      <c r="AT164" s="4">
        <f t="shared" si="81"/>
        <v>0</v>
      </c>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5">
        <f t="shared" si="82"/>
        <v>0</v>
      </c>
    </row>
    <row r="165" spans="1:73" ht="27.75" customHeight="1" x14ac:dyDescent="0.15">
      <c r="A165" s="19">
        <v>44340</v>
      </c>
      <c r="B165" s="3">
        <f t="shared" si="76"/>
        <v>21</v>
      </c>
      <c r="C165" s="3">
        <f t="shared" si="77"/>
        <v>1</v>
      </c>
      <c r="D165" s="79">
        <f t="shared" si="78"/>
        <v>1.25</v>
      </c>
      <c r="E165" s="60">
        <f t="shared" si="72"/>
        <v>0</v>
      </c>
      <c r="F165" s="60">
        <f t="shared" si="73"/>
        <v>0</v>
      </c>
      <c r="G165" s="80">
        <f t="shared" si="74"/>
        <v>1</v>
      </c>
      <c r="H165" s="60">
        <f t="shared" si="63"/>
        <v>1</v>
      </c>
      <c r="I165" s="61">
        <f t="shared" si="83"/>
        <v>0</v>
      </c>
      <c r="J165" s="21"/>
      <c r="K165" s="21"/>
      <c r="L165" s="21"/>
      <c r="M165" s="21"/>
      <c r="N165" s="22"/>
      <c r="O165" s="22"/>
      <c r="P165" s="85">
        <f t="shared" si="79"/>
        <v>0</v>
      </c>
      <c r="Q165" s="66">
        <f t="shared" si="64"/>
        <v>0</v>
      </c>
      <c r="R165" s="82">
        <f>(SUMIF($B$21:B165,B165,$Q$21:Q165))</f>
        <v>0</v>
      </c>
      <c r="S165" s="83">
        <f t="shared" si="88"/>
        <v>-2.4166666666666665</v>
      </c>
      <c r="T165" s="22">
        <f t="shared" si="65"/>
        <v>0</v>
      </c>
      <c r="U165" s="84">
        <f t="shared" si="66"/>
        <v>0</v>
      </c>
      <c r="V165" s="1">
        <f t="shared" si="67"/>
        <v>0</v>
      </c>
      <c r="W165" s="1">
        <f t="shared" si="68"/>
        <v>0</v>
      </c>
      <c r="X165" s="1">
        <f t="shared" si="75"/>
        <v>0</v>
      </c>
      <c r="Y165" s="83">
        <f t="shared" si="69"/>
        <v>0</v>
      </c>
      <c r="Z165" s="83">
        <f t="shared" si="70"/>
        <v>0</v>
      </c>
      <c r="AA165" s="1">
        <f t="shared" si="84"/>
        <v>0</v>
      </c>
      <c r="AB165" s="82"/>
      <c r="AC165" s="1"/>
      <c r="AD165" s="1">
        <f t="shared" si="71"/>
        <v>0</v>
      </c>
      <c r="AE165" s="21"/>
      <c r="AF165" s="20"/>
      <c r="AG165" s="20"/>
      <c r="AH165" s="21"/>
      <c r="AI165" s="21"/>
      <c r="AJ165" s="21"/>
      <c r="AK165" s="23"/>
      <c r="AL165" s="1">
        <f t="shared" si="85"/>
        <v>0</v>
      </c>
      <c r="AM165" s="1">
        <f t="shared" si="86"/>
        <v>7</v>
      </c>
      <c r="AN165" s="1">
        <f t="shared" si="87"/>
        <v>0.125</v>
      </c>
      <c r="AO165" s="96"/>
      <c r="AP165" s="96"/>
      <c r="AQ165" s="96"/>
      <c r="AR165" s="96"/>
      <c r="AS165" s="24">
        <f t="shared" si="80"/>
        <v>44340</v>
      </c>
      <c r="AT165" s="4">
        <f t="shared" si="81"/>
        <v>0</v>
      </c>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5">
        <f t="shared" si="82"/>
        <v>0</v>
      </c>
    </row>
    <row r="166" spans="1:73" ht="27.75" customHeight="1" x14ac:dyDescent="0.15">
      <c r="A166" s="19">
        <v>44341</v>
      </c>
      <c r="B166" s="3">
        <f t="shared" si="76"/>
        <v>22</v>
      </c>
      <c r="C166" s="3">
        <f t="shared" si="77"/>
        <v>2</v>
      </c>
      <c r="D166" s="79">
        <f t="shared" si="78"/>
        <v>1.25</v>
      </c>
      <c r="E166" s="60">
        <f t="shared" si="72"/>
        <v>0</v>
      </c>
      <c r="F166" s="60">
        <f t="shared" si="73"/>
        <v>0</v>
      </c>
      <c r="G166" s="80">
        <f t="shared" si="74"/>
        <v>1</v>
      </c>
      <c r="H166" s="60">
        <f t="shared" si="63"/>
        <v>1</v>
      </c>
      <c r="I166" s="61">
        <f t="shared" si="83"/>
        <v>0</v>
      </c>
      <c r="J166" s="21"/>
      <c r="K166" s="21"/>
      <c r="L166" s="21"/>
      <c r="M166" s="21"/>
      <c r="N166" s="22"/>
      <c r="O166" s="22"/>
      <c r="P166" s="85">
        <f t="shared" si="79"/>
        <v>0</v>
      </c>
      <c r="Q166" s="66">
        <f t="shared" si="64"/>
        <v>0</v>
      </c>
      <c r="R166" s="82">
        <f>(SUMIF($B$21:B166,B166,$Q$21:Q166))</f>
        <v>0</v>
      </c>
      <c r="S166" s="83">
        <f t="shared" si="88"/>
        <v>-2.4166666666666665</v>
      </c>
      <c r="T166" s="22">
        <f t="shared" si="65"/>
        <v>0</v>
      </c>
      <c r="U166" s="84">
        <f t="shared" si="66"/>
        <v>0</v>
      </c>
      <c r="V166" s="1">
        <f t="shared" si="67"/>
        <v>0</v>
      </c>
      <c r="W166" s="1">
        <f t="shared" si="68"/>
        <v>0</v>
      </c>
      <c r="X166" s="1">
        <f t="shared" si="75"/>
        <v>0</v>
      </c>
      <c r="Y166" s="83">
        <f t="shared" si="69"/>
        <v>0</v>
      </c>
      <c r="Z166" s="83">
        <f t="shared" si="70"/>
        <v>0</v>
      </c>
      <c r="AA166" s="1">
        <f t="shared" si="84"/>
        <v>0</v>
      </c>
      <c r="AB166" s="82"/>
      <c r="AC166" s="1"/>
      <c r="AD166" s="1">
        <f t="shared" si="71"/>
        <v>0</v>
      </c>
      <c r="AE166" s="21"/>
      <c r="AF166" s="20"/>
      <c r="AG166" s="20"/>
      <c r="AH166" s="21"/>
      <c r="AI166" s="21"/>
      <c r="AJ166" s="21"/>
      <c r="AK166" s="23"/>
      <c r="AL166" s="1">
        <f t="shared" si="85"/>
        <v>0</v>
      </c>
      <c r="AM166" s="1">
        <f t="shared" si="86"/>
        <v>7</v>
      </c>
      <c r="AN166" s="1">
        <f t="shared" si="87"/>
        <v>0.125</v>
      </c>
      <c r="AO166" s="96"/>
      <c r="AP166" s="96"/>
      <c r="AQ166" s="96"/>
      <c r="AR166" s="96"/>
      <c r="AS166" s="24">
        <f t="shared" si="80"/>
        <v>44341</v>
      </c>
      <c r="AT166" s="4">
        <f t="shared" si="81"/>
        <v>0</v>
      </c>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5">
        <f t="shared" si="82"/>
        <v>0</v>
      </c>
    </row>
    <row r="167" spans="1:73" ht="27.75" customHeight="1" x14ac:dyDescent="0.15">
      <c r="A167" s="19">
        <v>44342</v>
      </c>
      <c r="B167" s="3">
        <f t="shared" si="76"/>
        <v>22</v>
      </c>
      <c r="C167" s="3">
        <f t="shared" si="77"/>
        <v>3</v>
      </c>
      <c r="D167" s="79">
        <f t="shared" si="78"/>
        <v>1.25</v>
      </c>
      <c r="E167" s="60">
        <f t="shared" si="72"/>
        <v>0</v>
      </c>
      <c r="F167" s="60">
        <f t="shared" si="73"/>
        <v>0</v>
      </c>
      <c r="G167" s="80">
        <f t="shared" si="74"/>
        <v>1</v>
      </c>
      <c r="H167" s="60">
        <f t="shared" si="63"/>
        <v>1</v>
      </c>
      <c r="I167" s="61">
        <f t="shared" si="83"/>
        <v>0</v>
      </c>
      <c r="J167" s="21"/>
      <c r="K167" s="21"/>
      <c r="L167" s="21"/>
      <c r="M167" s="21"/>
      <c r="N167" s="22"/>
      <c r="O167" s="22"/>
      <c r="P167" s="85">
        <f t="shared" si="79"/>
        <v>0</v>
      </c>
      <c r="Q167" s="66">
        <f t="shared" si="64"/>
        <v>0</v>
      </c>
      <c r="R167" s="82">
        <f>(SUMIF($B$21:B167,B167,$Q$21:Q167))</f>
        <v>0</v>
      </c>
      <c r="S167" s="83">
        <f t="shared" si="88"/>
        <v>-2.4166666666666665</v>
      </c>
      <c r="T167" s="22">
        <f t="shared" si="65"/>
        <v>0</v>
      </c>
      <c r="U167" s="84">
        <f t="shared" si="66"/>
        <v>0</v>
      </c>
      <c r="V167" s="1">
        <f t="shared" si="67"/>
        <v>0</v>
      </c>
      <c r="W167" s="1">
        <f t="shared" si="68"/>
        <v>0</v>
      </c>
      <c r="X167" s="1">
        <f t="shared" si="75"/>
        <v>0</v>
      </c>
      <c r="Y167" s="83">
        <f t="shared" si="69"/>
        <v>0</v>
      </c>
      <c r="Z167" s="83">
        <f t="shared" si="70"/>
        <v>0</v>
      </c>
      <c r="AA167" s="1">
        <f t="shared" si="84"/>
        <v>0</v>
      </c>
      <c r="AB167" s="82"/>
      <c r="AC167" s="1"/>
      <c r="AD167" s="1">
        <f t="shared" si="71"/>
        <v>0</v>
      </c>
      <c r="AE167" s="21"/>
      <c r="AF167" s="20"/>
      <c r="AG167" s="20"/>
      <c r="AH167" s="21"/>
      <c r="AI167" s="21"/>
      <c r="AJ167" s="21"/>
      <c r="AK167" s="23"/>
      <c r="AL167" s="1">
        <f t="shared" si="85"/>
        <v>0</v>
      </c>
      <c r="AM167" s="1">
        <f t="shared" si="86"/>
        <v>7</v>
      </c>
      <c r="AN167" s="1">
        <f t="shared" si="87"/>
        <v>0.125</v>
      </c>
      <c r="AO167" s="96"/>
      <c r="AP167" s="96"/>
      <c r="AQ167" s="96"/>
      <c r="AR167" s="96"/>
      <c r="AS167" s="24">
        <f t="shared" si="80"/>
        <v>44342</v>
      </c>
      <c r="AT167" s="4">
        <f t="shared" si="81"/>
        <v>0</v>
      </c>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5">
        <f t="shared" si="82"/>
        <v>0</v>
      </c>
    </row>
    <row r="168" spans="1:73" ht="27.75" customHeight="1" x14ac:dyDescent="0.15">
      <c r="A168" s="19">
        <v>44343</v>
      </c>
      <c r="B168" s="3">
        <f t="shared" si="76"/>
        <v>22</v>
      </c>
      <c r="C168" s="3">
        <f t="shared" si="77"/>
        <v>4</v>
      </c>
      <c r="D168" s="79">
        <f t="shared" si="78"/>
        <v>1.25</v>
      </c>
      <c r="E168" s="60">
        <f t="shared" si="72"/>
        <v>0</v>
      </c>
      <c r="F168" s="60">
        <f t="shared" si="73"/>
        <v>0</v>
      </c>
      <c r="G168" s="80">
        <f t="shared" si="74"/>
        <v>1</v>
      </c>
      <c r="H168" s="60">
        <f t="shared" si="63"/>
        <v>1</v>
      </c>
      <c r="I168" s="61">
        <f t="shared" si="83"/>
        <v>0</v>
      </c>
      <c r="J168" s="21"/>
      <c r="K168" s="21"/>
      <c r="L168" s="21"/>
      <c r="M168" s="21"/>
      <c r="N168" s="22"/>
      <c r="O168" s="22"/>
      <c r="P168" s="85">
        <f t="shared" si="79"/>
        <v>0</v>
      </c>
      <c r="Q168" s="66">
        <f t="shared" si="64"/>
        <v>0</v>
      </c>
      <c r="R168" s="82">
        <f>(SUMIF($B$21:B168,B168,$Q$21:Q168))</f>
        <v>0</v>
      </c>
      <c r="S168" s="83">
        <f t="shared" si="88"/>
        <v>-2.4166666666666665</v>
      </c>
      <c r="T168" s="22">
        <f t="shared" si="65"/>
        <v>0</v>
      </c>
      <c r="U168" s="84">
        <f t="shared" si="66"/>
        <v>0</v>
      </c>
      <c r="V168" s="1">
        <f t="shared" si="67"/>
        <v>0</v>
      </c>
      <c r="W168" s="1">
        <f t="shared" si="68"/>
        <v>0</v>
      </c>
      <c r="X168" s="1">
        <f t="shared" si="75"/>
        <v>0</v>
      </c>
      <c r="Y168" s="83">
        <f t="shared" si="69"/>
        <v>0</v>
      </c>
      <c r="Z168" s="83">
        <f t="shared" si="70"/>
        <v>0</v>
      </c>
      <c r="AA168" s="1">
        <f t="shared" si="84"/>
        <v>0</v>
      </c>
      <c r="AB168" s="82"/>
      <c r="AC168" s="1"/>
      <c r="AD168" s="1">
        <f t="shared" si="71"/>
        <v>0</v>
      </c>
      <c r="AE168" s="21"/>
      <c r="AF168" s="20"/>
      <c r="AG168" s="20"/>
      <c r="AH168" s="21"/>
      <c r="AI168" s="21"/>
      <c r="AJ168" s="21"/>
      <c r="AK168" s="23"/>
      <c r="AL168" s="1">
        <f t="shared" si="85"/>
        <v>0</v>
      </c>
      <c r="AM168" s="1">
        <f t="shared" si="86"/>
        <v>7</v>
      </c>
      <c r="AN168" s="1">
        <f t="shared" si="87"/>
        <v>0.125</v>
      </c>
      <c r="AO168" s="96"/>
      <c r="AP168" s="96"/>
      <c r="AQ168" s="96"/>
      <c r="AR168" s="96"/>
      <c r="AS168" s="24">
        <f t="shared" si="80"/>
        <v>44343</v>
      </c>
      <c r="AT168" s="4">
        <f t="shared" si="81"/>
        <v>0</v>
      </c>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5">
        <f t="shared" si="82"/>
        <v>0</v>
      </c>
    </row>
    <row r="169" spans="1:73" ht="27.75" customHeight="1" x14ac:dyDescent="0.15">
      <c r="A169" s="19">
        <v>44344</v>
      </c>
      <c r="B169" s="3">
        <f t="shared" si="76"/>
        <v>22</v>
      </c>
      <c r="C169" s="3">
        <f t="shared" si="77"/>
        <v>5</v>
      </c>
      <c r="D169" s="79">
        <f t="shared" si="78"/>
        <v>1.25</v>
      </c>
      <c r="E169" s="60">
        <f t="shared" si="72"/>
        <v>0</v>
      </c>
      <c r="F169" s="60">
        <f t="shared" si="73"/>
        <v>0</v>
      </c>
      <c r="G169" s="80">
        <f t="shared" si="74"/>
        <v>1</v>
      </c>
      <c r="H169" s="60">
        <f t="shared" si="63"/>
        <v>1</v>
      </c>
      <c r="I169" s="61">
        <f t="shared" si="83"/>
        <v>0</v>
      </c>
      <c r="J169" s="21"/>
      <c r="K169" s="21"/>
      <c r="L169" s="21"/>
      <c r="M169" s="21"/>
      <c r="N169" s="22"/>
      <c r="O169" s="22"/>
      <c r="P169" s="85">
        <f t="shared" si="79"/>
        <v>0</v>
      </c>
      <c r="Q169" s="66">
        <f t="shared" si="64"/>
        <v>0</v>
      </c>
      <c r="R169" s="82">
        <f>(SUMIF($B$21:B169,B169,$Q$21:Q169))</f>
        <v>0</v>
      </c>
      <c r="S169" s="83">
        <f t="shared" si="88"/>
        <v>-2.4166666666666665</v>
      </c>
      <c r="T169" s="22">
        <f t="shared" si="65"/>
        <v>0</v>
      </c>
      <c r="U169" s="84">
        <f t="shared" si="66"/>
        <v>0</v>
      </c>
      <c r="V169" s="1">
        <f t="shared" si="67"/>
        <v>0</v>
      </c>
      <c r="W169" s="1">
        <f t="shared" si="68"/>
        <v>0</v>
      </c>
      <c r="X169" s="1">
        <f t="shared" si="75"/>
        <v>0</v>
      </c>
      <c r="Y169" s="83">
        <f t="shared" si="69"/>
        <v>0</v>
      </c>
      <c r="Z169" s="83">
        <f t="shared" si="70"/>
        <v>0</v>
      </c>
      <c r="AA169" s="1">
        <f t="shared" si="84"/>
        <v>0</v>
      </c>
      <c r="AB169" s="82"/>
      <c r="AC169" s="1"/>
      <c r="AD169" s="1">
        <f t="shared" si="71"/>
        <v>0</v>
      </c>
      <c r="AE169" s="21"/>
      <c r="AF169" s="20"/>
      <c r="AG169" s="20"/>
      <c r="AH169" s="21"/>
      <c r="AI169" s="21"/>
      <c r="AJ169" s="21"/>
      <c r="AK169" s="23"/>
      <c r="AL169" s="1">
        <f t="shared" si="85"/>
        <v>0</v>
      </c>
      <c r="AM169" s="1">
        <f t="shared" si="86"/>
        <v>7</v>
      </c>
      <c r="AN169" s="1">
        <f t="shared" si="87"/>
        <v>0.125</v>
      </c>
      <c r="AO169" s="96"/>
      <c r="AP169" s="96"/>
      <c r="AQ169" s="96"/>
      <c r="AR169" s="96"/>
      <c r="AS169" s="24">
        <f t="shared" si="80"/>
        <v>44344</v>
      </c>
      <c r="AT169" s="4">
        <f t="shared" si="81"/>
        <v>0</v>
      </c>
      <c r="AU169" s="21"/>
      <c r="AV169" s="21"/>
      <c r="AW169" s="21"/>
      <c r="AX169" s="21"/>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5">
        <f t="shared" si="82"/>
        <v>0</v>
      </c>
    </row>
    <row r="170" spans="1:73" ht="27.75" customHeight="1" x14ac:dyDescent="0.15">
      <c r="A170" s="19">
        <v>44345</v>
      </c>
      <c r="B170" s="3">
        <f t="shared" si="76"/>
        <v>22</v>
      </c>
      <c r="C170" s="3">
        <f t="shared" si="77"/>
        <v>6</v>
      </c>
      <c r="D170" s="79">
        <f t="shared" si="78"/>
        <v>1.25</v>
      </c>
      <c r="E170" s="60">
        <f t="shared" si="72"/>
        <v>0</v>
      </c>
      <c r="F170" s="60">
        <f t="shared" si="73"/>
        <v>0</v>
      </c>
      <c r="G170" s="80">
        <f t="shared" si="74"/>
        <v>1</v>
      </c>
      <c r="H170" s="60">
        <f t="shared" si="63"/>
        <v>1</v>
      </c>
      <c r="I170" s="61">
        <f t="shared" si="83"/>
        <v>0</v>
      </c>
      <c r="J170" s="21"/>
      <c r="K170" s="21"/>
      <c r="L170" s="21"/>
      <c r="M170" s="21"/>
      <c r="N170" s="22"/>
      <c r="O170" s="22"/>
      <c r="P170" s="85">
        <f t="shared" si="79"/>
        <v>0</v>
      </c>
      <c r="Q170" s="66">
        <f t="shared" si="64"/>
        <v>0</v>
      </c>
      <c r="R170" s="82">
        <f>(SUMIF($B$21:B170,B170,$Q$21:Q170))</f>
        <v>0</v>
      </c>
      <c r="S170" s="83">
        <f t="shared" si="88"/>
        <v>-2.4166666666666665</v>
      </c>
      <c r="T170" s="22">
        <f t="shared" si="65"/>
        <v>0</v>
      </c>
      <c r="U170" s="84">
        <f t="shared" si="66"/>
        <v>0</v>
      </c>
      <c r="V170" s="1">
        <f t="shared" si="67"/>
        <v>0</v>
      </c>
      <c r="W170" s="1">
        <f t="shared" si="68"/>
        <v>0</v>
      </c>
      <c r="X170" s="1">
        <f t="shared" si="75"/>
        <v>0</v>
      </c>
      <c r="Y170" s="83">
        <f t="shared" si="69"/>
        <v>0</v>
      </c>
      <c r="Z170" s="83">
        <f t="shared" si="70"/>
        <v>0</v>
      </c>
      <c r="AA170" s="1">
        <f t="shared" si="84"/>
        <v>0</v>
      </c>
      <c r="AB170" s="82"/>
      <c r="AC170" s="1"/>
      <c r="AD170" s="1">
        <f t="shared" si="71"/>
        <v>0</v>
      </c>
      <c r="AE170" s="21"/>
      <c r="AF170" s="20"/>
      <c r="AG170" s="20"/>
      <c r="AH170" s="21"/>
      <c r="AI170" s="21"/>
      <c r="AJ170" s="21"/>
      <c r="AK170" s="23"/>
      <c r="AL170" s="1">
        <f t="shared" si="85"/>
        <v>0</v>
      </c>
      <c r="AM170" s="1">
        <f t="shared" si="86"/>
        <v>7</v>
      </c>
      <c r="AN170" s="1">
        <f t="shared" si="87"/>
        <v>0.125</v>
      </c>
      <c r="AO170" s="96"/>
      <c r="AP170" s="96"/>
      <c r="AQ170" s="96"/>
      <c r="AR170" s="96"/>
      <c r="AS170" s="24">
        <f t="shared" si="80"/>
        <v>44345</v>
      </c>
      <c r="AT170" s="4">
        <f t="shared" si="81"/>
        <v>0</v>
      </c>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5">
        <f t="shared" si="82"/>
        <v>0</v>
      </c>
    </row>
    <row r="171" spans="1:73" ht="27.75" customHeight="1" x14ac:dyDescent="0.15">
      <c r="A171" s="19">
        <v>44346</v>
      </c>
      <c r="B171" s="3">
        <f t="shared" si="76"/>
        <v>22</v>
      </c>
      <c r="C171" s="3">
        <f t="shared" si="77"/>
        <v>7</v>
      </c>
      <c r="D171" s="79">
        <f t="shared" si="78"/>
        <v>1.25</v>
      </c>
      <c r="E171" s="60">
        <f t="shared" si="72"/>
        <v>0</v>
      </c>
      <c r="F171" s="60">
        <f t="shared" si="73"/>
        <v>0</v>
      </c>
      <c r="G171" s="80">
        <f t="shared" si="74"/>
        <v>1.5</v>
      </c>
      <c r="H171" s="60">
        <f t="shared" si="63"/>
        <v>1</v>
      </c>
      <c r="I171" s="61">
        <f t="shared" si="83"/>
        <v>0</v>
      </c>
      <c r="J171" s="21"/>
      <c r="K171" s="21"/>
      <c r="L171" s="21"/>
      <c r="M171" s="21"/>
      <c r="N171" s="22"/>
      <c r="O171" s="22"/>
      <c r="P171" s="85">
        <f t="shared" si="79"/>
        <v>0</v>
      </c>
      <c r="Q171" s="66">
        <f t="shared" si="64"/>
        <v>0</v>
      </c>
      <c r="R171" s="82">
        <f>(SUMIF($B$21:B171,B171,$Q$21:Q171))</f>
        <v>0</v>
      </c>
      <c r="S171" s="83">
        <f t="shared" si="88"/>
        <v>-2.4166666666666665</v>
      </c>
      <c r="T171" s="22">
        <f t="shared" si="65"/>
        <v>0</v>
      </c>
      <c r="U171" s="84">
        <f t="shared" si="66"/>
        <v>0</v>
      </c>
      <c r="V171" s="1">
        <f t="shared" si="67"/>
        <v>0</v>
      </c>
      <c r="W171" s="1">
        <f t="shared" si="68"/>
        <v>0</v>
      </c>
      <c r="X171" s="1">
        <f t="shared" si="75"/>
        <v>0</v>
      </c>
      <c r="Y171" s="83">
        <f t="shared" si="69"/>
        <v>0</v>
      </c>
      <c r="Z171" s="83">
        <f t="shared" si="70"/>
        <v>0</v>
      </c>
      <c r="AA171" s="1">
        <f t="shared" si="84"/>
        <v>0</v>
      </c>
      <c r="AB171" s="82"/>
      <c r="AC171" s="1"/>
      <c r="AD171" s="1">
        <f t="shared" si="71"/>
        <v>0</v>
      </c>
      <c r="AE171" s="21"/>
      <c r="AF171" s="20"/>
      <c r="AG171" s="20"/>
      <c r="AH171" s="21"/>
      <c r="AI171" s="21"/>
      <c r="AJ171" s="21"/>
      <c r="AK171" s="23"/>
      <c r="AL171" s="1">
        <f t="shared" si="85"/>
        <v>0</v>
      </c>
      <c r="AM171" s="1">
        <f t="shared" si="86"/>
        <v>7</v>
      </c>
      <c r="AN171" s="1">
        <f t="shared" si="87"/>
        <v>0.125</v>
      </c>
      <c r="AO171" s="96"/>
      <c r="AP171" s="96"/>
      <c r="AQ171" s="96"/>
      <c r="AR171" s="96"/>
      <c r="AS171" s="24">
        <f t="shared" si="80"/>
        <v>44346</v>
      </c>
      <c r="AT171" s="4">
        <f t="shared" si="81"/>
        <v>0</v>
      </c>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5">
        <f t="shared" si="82"/>
        <v>0</v>
      </c>
    </row>
    <row r="172" spans="1:73" ht="27.75" customHeight="1" x14ac:dyDescent="0.15">
      <c r="A172" s="19">
        <v>44347</v>
      </c>
      <c r="B172" s="3">
        <f t="shared" si="76"/>
        <v>22</v>
      </c>
      <c r="C172" s="3">
        <f t="shared" si="77"/>
        <v>1</v>
      </c>
      <c r="D172" s="79">
        <f t="shared" si="78"/>
        <v>1.25</v>
      </c>
      <c r="E172" s="60">
        <f t="shared" si="72"/>
        <v>0</v>
      </c>
      <c r="F172" s="60">
        <f t="shared" si="73"/>
        <v>0</v>
      </c>
      <c r="G172" s="80">
        <f t="shared" si="74"/>
        <v>1</v>
      </c>
      <c r="H172" s="60">
        <f t="shared" si="63"/>
        <v>1</v>
      </c>
      <c r="I172" s="61">
        <f t="shared" si="83"/>
        <v>0</v>
      </c>
      <c r="J172" s="21"/>
      <c r="K172" s="21"/>
      <c r="L172" s="21"/>
      <c r="M172" s="21"/>
      <c r="N172" s="22"/>
      <c r="O172" s="22"/>
      <c r="P172" s="85">
        <f t="shared" si="79"/>
        <v>0</v>
      </c>
      <c r="Q172" s="66">
        <f t="shared" si="64"/>
        <v>0</v>
      </c>
      <c r="R172" s="82">
        <f>(SUMIF($B$21:B172,B172,$Q$21:Q172))</f>
        <v>0</v>
      </c>
      <c r="S172" s="83">
        <f t="shared" si="88"/>
        <v>-2.4166666666666665</v>
      </c>
      <c r="T172" s="22">
        <f t="shared" si="65"/>
        <v>0</v>
      </c>
      <c r="U172" s="84">
        <f t="shared" si="66"/>
        <v>0</v>
      </c>
      <c r="V172" s="1">
        <f t="shared" si="67"/>
        <v>0</v>
      </c>
      <c r="W172" s="1">
        <f t="shared" si="68"/>
        <v>0</v>
      </c>
      <c r="X172" s="1">
        <f t="shared" si="75"/>
        <v>0</v>
      </c>
      <c r="Y172" s="83">
        <f t="shared" si="69"/>
        <v>0</v>
      </c>
      <c r="Z172" s="83">
        <f t="shared" si="70"/>
        <v>0</v>
      </c>
      <c r="AA172" s="1">
        <f t="shared" si="84"/>
        <v>0</v>
      </c>
      <c r="AB172" s="82"/>
      <c r="AC172" s="1"/>
      <c r="AD172" s="1">
        <f t="shared" si="71"/>
        <v>0</v>
      </c>
      <c r="AE172" s="21"/>
      <c r="AF172" s="20"/>
      <c r="AG172" s="20"/>
      <c r="AH172" s="21"/>
      <c r="AI172" s="21"/>
      <c r="AJ172" s="21"/>
      <c r="AK172" s="23"/>
      <c r="AL172" s="1">
        <f t="shared" si="85"/>
        <v>0</v>
      </c>
      <c r="AM172" s="1">
        <f t="shared" si="86"/>
        <v>7</v>
      </c>
      <c r="AN172" s="1">
        <f t="shared" si="87"/>
        <v>0.125</v>
      </c>
      <c r="AO172" s="96"/>
      <c r="AP172" s="96"/>
      <c r="AQ172" s="96"/>
      <c r="AR172" s="96"/>
      <c r="AS172" s="24">
        <f t="shared" si="80"/>
        <v>44347</v>
      </c>
      <c r="AT172" s="4">
        <f t="shared" si="81"/>
        <v>0</v>
      </c>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5">
        <f t="shared" si="82"/>
        <v>0</v>
      </c>
    </row>
    <row r="173" spans="1:73" ht="27.75" customHeight="1" x14ac:dyDescent="0.15">
      <c r="A173" s="19">
        <v>44348</v>
      </c>
      <c r="B173" s="3">
        <f t="shared" si="76"/>
        <v>23</v>
      </c>
      <c r="C173" s="3">
        <f t="shared" si="77"/>
        <v>2</v>
      </c>
      <c r="D173" s="79">
        <f t="shared" si="78"/>
        <v>1.25</v>
      </c>
      <c r="E173" s="60">
        <f t="shared" si="72"/>
        <v>0</v>
      </c>
      <c r="F173" s="60">
        <f t="shared" si="73"/>
        <v>0</v>
      </c>
      <c r="G173" s="80">
        <f t="shared" si="74"/>
        <v>1</v>
      </c>
      <c r="H173" s="60">
        <f t="shared" si="63"/>
        <v>1</v>
      </c>
      <c r="I173" s="61">
        <f t="shared" si="83"/>
        <v>0</v>
      </c>
      <c r="J173" s="21"/>
      <c r="K173" s="21"/>
      <c r="L173" s="21"/>
      <c r="M173" s="21"/>
      <c r="N173" s="22"/>
      <c r="O173" s="22"/>
      <c r="P173" s="85">
        <f t="shared" si="79"/>
        <v>0</v>
      </c>
      <c r="Q173" s="66">
        <f t="shared" si="64"/>
        <v>0</v>
      </c>
      <c r="R173" s="82">
        <f>(SUMIF($B$21:B173,B173,$Q$21:Q173))</f>
        <v>0</v>
      </c>
      <c r="S173" s="83">
        <f t="shared" si="88"/>
        <v>-2.4166666666666665</v>
      </c>
      <c r="T173" s="22">
        <f t="shared" si="65"/>
        <v>0</v>
      </c>
      <c r="U173" s="84">
        <f t="shared" si="66"/>
        <v>0</v>
      </c>
      <c r="V173" s="1">
        <f t="shared" si="67"/>
        <v>0</v>
      </c>
      <c r="W173" s="1">
        <f t="shared" si="68"/>
        <v>0</v>
      </c>
      <c r="X173" s="1">
        <f t="shared" si="75"/>
        <v>0</v>
      </c>
      <c r="Y173" s="83">
        <f t="shared" si="69"/>
        <v>0</v>
      </c>
      <c r="Z173" s="83">
        <f t="shared" si="70"/>
        <v>0</v>
      </c>
      <c r="AA173" s="1">
        <f t="shared" si="84"/>
        <v>0</v>
      </c>
      <c r="AB173" s="82"/>
      <c r="AC173" s="1"/>
      <c r="AD173" s="1">
        <f t="shared" si="71"/>
        <v>0</v>
      </c>
      <c r="AE173" s="21"/>
      <c r="AF173" s="20"/>
      <c r="AG173" s="20"/>
      <c r="AH173" s="21"/>
      <c r="AI173" s="21"/>
      <c r="AJ173" s="21"/>
      <c r="AK173" s="23"/>
      <c r="AL173" s="1">
        <f t="shared" si="85"/>
        <v>0</v>
      </c>
      <c r="AM173" s="1">
        <f t="shared" si="86"/>
        <v>7</v>
      </c>
      <c r="AN173" s="1">
        <f t="shared" si="87"/>
        <v>0.125</v>
      </c>
      <c r="AO173" s="96"/>
      <c r="AP173" s="96"/>
      <c r="AQ173" s="96"/>
      <c r="AR173" s="96"/>
      <c r="AS173" s="24">
        <f t="shared" si="80"/>
        <v>44348</v>
      </c>
      <c r="AT173" s="4">
        <f t="shared" si="81"/>
        <v>0</v>
      </c>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5">
        <f t="shared" si="82"/>
        <v>0</v>
      </c>
    </row>
    <row r="174" spans="1:73" ht="27.75" customHeight="1" x14ac:dyDescent="0.15">
      <c r="A174" s="19">
        <v>44349</v>
      </c>
      <c r="B174" s="3">
        <f t="shared" si="76"/>
        <v>23</v>
      </c>
      <c r="C174" s="3">
        <f t="shared" si="77"/>
        <v>3</v>
      </c>
      <c r="D174" s="79">
        <f t="shared" si="78"/>
        <v>1.25</v>
      </c>
      <c r="E174" s="60">
        <f t="shared" si="72"/>
        <v>0</v>
      </c>
      <c r="F174" s="60">
        <f t="shared" si="73"/>
        <v>0</v>
      </c>
      <c r="G174" s="80">
        <f t="shared" si="74"/>
        <v>1</v>
      </c>
      <c r="H174" s="60">
        <f t="shared" si="63"/>
        <v>1</v>
      </c>
      <c r="I174" s="61">
        <f t="shared" si="83"/>
        <v>0</v>
      </c>
      <c r="J174" s="21"/>
      <c r="K174" s="21"/>
      <c r="L174" s="21"/>
      <c r="M174" s="21"/>
      <c r="N174" s="22"/>
      <c r="O174" s="22"/>
      <c r="P174" s="85">
        <f t="shared" si="79"/>
        <v>0</v>
      </c>
      <c r="Q174" s="66">
        <f t="shared" si="64"/>
        <v>0</v>
      </c>
      <c r="R174" s="82">
        <f>(SUMIF($B$21:B174,B174,$Q$21:Q174))</f>
        <v>0</v>
      </c>
      <c r="S174" s="83">
        <f t="shared" si="88"/>
        <v>-2.4166666666666665</v>
      </c>
      <c r="T174" s="22">
        <f t="shared" si="65"/>
        <v>0</v>
      </c>
      <c r="U174" s="84">
        <f t="shared" si="66"/>
        <v>0</v>
      </c>
      <c r="V174" s="1">
        <f t="shared" si="67"/>
        <v>0</v>
      </c>
      <c r="W174" s="1">
        <f t="shared" si="68"/>
        <v>0</v>
      </c>
      <c r="X174" s="1">
        <f t="shared" si="75"/>
        <v>0</v>
      </c>
      <c r="Y174" s="83">
        <f t="shared" si="69"/>
        <v>0</v>
      </c>
      <c r="Z174" s="83">
        <f t="shared" si="70"/>
        <v>0</v>
      </c>
      <c r="AA174" s="1">
        <f t="shared" si="84"/>
        <v>0</v>
      </c>
      <c r="AB174" s="82"/>
      <c r="AC174" s="1"/>
      <c r="AD174" s="1">
        <f t="shared" si="71"/>
        <v>0</v>
      </c>
      <c r="AE174" s="21"/>
      <c r="AF174" s="20"/>
      <c r="AG174" s="20"/>
      <c r="AH174" s="21"/>
      <c r="AI174" s="21"/>
      <c r="AJ174" s="21"/>
      <c r="AK174" s="23"/>
      <c r="AL174" s="1">
        <f t="shared" si="85"/>
        <v>0</v>
      </c>
      <c r="AM174" s="1">
        <f t="shared" si="86"/>
        <v>7</v>
      </c>
      <c r="AN174" s="1">
        <f t="shared" si="87"/>
        <v>0.125</v>
      </c>
      <c r="AO174" s="96"/>
      <c r="AP174" s="96"/>
      <c r="AQ174" s="96"/>
      <c r="AR174" s="96"/>
      <c r="AS174" s="24">
        <f t="shared" si="80"/>
        <v>44349</v>
      </c>
      <c r="AT174" s="4">
        <f t="shared" si="81"/>
        <v>0</v>
      </c>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5">
        <f t="shared" si="82"/>
        <v>0</v>
      </c>
    </row>
    <row r="175" spans="1:73" ht="27.75" customHeight="1" x14ac:dyDescent="0.15">
      <c r="A175" s="19">
        <v>44350</v>
      </c>
      <c r="B175" s="3">
        <f t="shared" si="76"/>
        <v>23</v>
      </c>
      <c r="C175" s="3">
        <f t="shared" si="77"/>
        <v>4</v>
      </c>
      <c r="D175" s="79">
        <f t="shared" si="78"/>
        <v>1.25</v>
      </c>
      <c r="E175" s="60">
        <f t="shared" si="72"/>
        <v>0</v>
      </c>
      <c r="F175" s="60">
        <f t="shared" si="73"/>
        <v>0</v>
      </c>
      <c r="G175" s="80">
        <f t="shared" si="74"/>
        <v>1</v>
      </c>
      <c r="H175" s="60">
        <f t="shared" si="63"/>
        <v>1</v>
      </c>
      <c r="I175" s="61">
        <f t="shared" si="83"/>
        <v>0</v>
      </c>
      <c r="J175" s="21"/>
      <c r="K175" s="21"/>
      <c r="L175" s="21"/>
      <c r="M175" s="21"/>
      <c r="N175" s="22"/>
      <c r="O175" s="22"/>
      <c r="P175" s="85">
        <f t="shared" si="79"/>
        <v>0</v>
      </c>
      <c r="Q175" s="66">
        <f t="shared" si="64"/>
        <v>0</v>
      </c>
      <c r="R175" s="82">
        <f>(SUMIF($B$21:B175,B175,$Q$21:Q175))</f>
        <v>0</v>
      </c>
      <c r="S175" s="83">
        <f t="shared" si="88"/>
        <v>-2.4166666666666665</v>
      </c>
      <c r="T175" s="22">
        <f t="shared" si="65"/>
        <v>0</v>
      </c>
      <c r="U175" s="84">
        <f t="shared" si="66"/>
        <v>0</v>
      </c>
      <c r="V175" s="1">
        <f t="shared" si="67"/>
        <v>0</v>
      </c>
      <c r="W175" s="1">
        <f t="shared" si="68"/>
        <v>0</v>
      </c>
      <c r="X175" s="1">
        <f t="shared" si="75"/>
        <v>0</v>
      </c>
      <c r="Y175" s="83">
        <f t="shared" si="69"/>
        <v>0</v>
      </c>
      <c r="Z175" s="83">
        <f t="shared" si="70"/>
        <v>0</v>
      </c>
      <c r="AA175" s="1">
        <f t="shared" si="84"/>
        <v>0</v>
      </c>
      <c r="AB175" s="82"/>
      <c r="AC175" s="1"/>
      <c r="AD175" s="1">
        <f t="shared" si="71"/>
        <v>0</v>
      </c>
      <c r="AE175" s="21"/>
      <c r="AF175" s="20"/>
      <c r="AG175" s="20"/>
      <c r="AH175" s="21"/>
      <c r="AI175" s="21"/>
      <c r="AJ175" s="21"/>
      <c r="AK175" s="23"/>
      <c r="AL175" s="1">
        <f t="shared" si="85"/>
        <v>0</v>
      </c>
      <c r="AM175" s="1">
        <f t="shared" si="86"/>
        <v>7</v>
      </c>
      <c r="AN175" s="1">
        <f t="shared" si="87"/>
        <v>0.125</v>
      </c>
      <c r="AO175" s="96"/>
      <c r="AP175" s="96"/>
      <c r="AQ175" s="96"/>
      <c r="AR175" s="96"/>
      <c r="AS175" s="24">
        <f t="shared" si="80"/>
        <v>44350</v>
      </c>
      <c r="AT175" s="4">
        <f t="shared" si="81"/>
        <v>0</v>
      </c>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5">
        <f t="shared" si="82"/>
        <v>0</v>
      </c>
    </row>
    <row r="176" spans="1:73" ht="27.75" customHeight="1" x14ac:dyDescent="0.15">
      <c r="A176" s="19">
        <v>44351</v>
      </c>
      <c r="B176" s="3">
        <f t="shared" si="76"/>
        <v>23</v>
      </c>
      <c r="C176" s="3">
        <f t="shared" si="77"/>
        <v>5</v>
      </c>
      <c r="D176" s="79">
        <f t="shared" si="78"/>
        <v>1.25</v>
      </c>
      <c r="E176" s="60">
        <f t="shared" si="72"/>
        <v>0</v>
      </c>
      <c r="F176" s="60">
        <f t="shared" si="73"/>
        <v>0</v>
      </c>
      <c r="G176" s="80">
        <f t="shared" si="74"/>
        <v>1</v>
      </c>
      <c r="H176" s="60">
        <f t="shared" si="63"/>
        <v>1</v>
      </c>
      <c r="I176" s="61">
        <f t="shared" si="83"/>
        <v>0</v>
      </c>
      <c r="J176" s="21"/>
      <c r="K176" s="21"/>
      <c r="L176" s="21"/>
      <c r="M176" s="21"/>
      <c r="N176" s="22"/>
      <c r="O176" s="22"/>
      <c r="P176" s="85">
        <f t="shared" si="79"/>
        <v>0</v>
      </c>
      <c r="Q176" s="66">
        <f t="shared" si="64"/>
        <v>0</v>
      </c>
      <c r="R176" s="82">
        <f>(SUMIF($B$21:B176,B176,$Q$21:Q176))</f>
        <v>0</v>
      </c>
      <c r="S176" s="83">
        <f t="shared" si="88"/>
        <v>-2.4166666666666665</v>
      </c>
      <c r="T176" s="22">
        <f t="shared" si="65"/>
        <v>0</v>
      </c>
      <c r="U176" s="84">
        <f t="shared" si="66"/>
        <v>0</v>
      </c>
      <c r="V176" s="1">
        <f t="shared" si="67"/>
        <v>0</v>
      </c>
      <c r="W176" s="1">
        <f t="shared" si="68"/>
        <v>0</v>
      </c>
      <c r="X176" s="1">
        <f t="shared" si="75"/>
        <v>0</v>
      </c>
      <c r="Y176" s="83">
        <f t="shared" si="69"/>
        <v>0</v>
      </c>
      <c r="Z176" s="83">
        <f t="shared" si="70"/>
        <v>0</v>
      </c>
      <c r="AA176" s="1">
        <f t="shared" si="84"/>
        <v>0</v>
      </c>
      <c r="AB176" s="82"/>
      <c r="AC176" s="1"/>
      <c r="AD176" s="1">
        <f t="shared" si="71"/>
        <v>0</v>
      </c>
      <c r="AE176" s="21"/>
      <c r="AF176" s="20"/>
      <c r="AG176" s="20"/>
      <c r="AH176" s="21"/>
      <c r="AI176" s="21"/>
      <c r="AJ176" s="21"/>
      <c r="AK176" s="23"/>
      <c r="AL176" s="1">
        <f t="shared" si="85"/>
        <v>0</v>
      </c>
      <c r="AM176" s="1">
        <f t="shared" si="86"/>
        <v>7</v>
      </c>
      <c r="AN176" s="1">
        <f t="shared" si="87"/>
        <v>0.125</v>
      </c>
      <c r="AO176" s="96"/>
      <c r="AP176" s="96"/>
      <c r="AQ176" s="96"/>
      <c r="AR176" s="96"/>
      <c r="AS176" s="24">
        <f t="shared" si="80"/>
        <v>44351</v>
      </c>
      <c r="AT176" s="4">
        <f t="shared" si="81"/>
        <v>0</v>
      </c>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5">
        <f t="shared" si="82"/>
        <v>0</v>
      </c>
    </row>
    <row r="177" spans="1:73" ht="27.75" customHeight="1" x14ac:dyDescent="0.15">
      <c r="A177" s="19">
        <v>44352</v>
      </c>
      <c r="B177" s="3">
        <f t="shared" si="76"/>
        <v>23</v>
      </c>
      <c r="C177" s="3">
        <f t="shared" si="77"/>
        <v>6</v>
      </c>
      <c r="D177" s="79">
        <f t="shared" si="78"/>
        <v>1.25</v>
      </c>
      <c r="E177" s="60">
        <f t="shared" si="72"/>
        <v>0</v>
      </c>
      <c r="F177" s="60">
        <f t="shared" si="73"/>
        <v>0</v>
      </c>
      <c r="G177" s="80">
        <f t="shared" si="74"/>
        <v>1</v>
      </c>
      <c r="H177" s="60">
        <f t="shared" si="63"/>
        <v>1</v>
      </c>
      <c r="I177" s="61">
        <f t="shared" si="83"/>
        <v>0</v>
      </c>
      <c r="J177" s="21"/>
      <c r="K177" s="21"/>
      <c r="L177" s="21"/>
      <c r="M177" s="21"/>
      <c r="N177" s="22"/>
      <c r="O177" s="22"/>
      <c r="P177" s="85">
        <f t="shared" si="79"/>
        <v>0</v>
      </c>
      <c r="Q177" s="66">
        <f t="shared" si="64"/>
        <v>0</v>
      </c>
      <c r="R177" s="82">
        <f>(SUMIF($B$21:B177,B177,$Q$21:Q177))</f>
        <v>0</v>
      </c>
      <c r="S177" s="83">
        <f t="shared" si="88"/>
        <v>-2.4166666666666665</v>
      </c>
      <c r="T177" s="22">
        <f t="shared" si="65"/>
        <v>0</v>
      </c>
      <c r="U177" s="84">
        <f t="shared" si="66"/>
        <v>0</v>
      </c>
      <c r="V177" s="1">
        <f t="shared" si="67"/>
        <v>0</v>
      </c>
      <c r="W177" s="1">
        <f t="shared" si="68"/>
        <v>0</v>
      </c>
      <c r="X177" s="1">
        <f t="shared" si="75"/>
        <v>0</v>
      </c>
      <c r="Y177" s="83">
        <f t="shared" si="69"/>
        <v>0</v>
      </c>
      <c r="Z177" s="83">
        <f t="shared" si="70"/>
        <v>0</v>
      </c>
      <c r="AA177" s="1">
        <f t="shared" si="84"/>
        <v>0</v>
      </c>
      <c r="AB177" s="82"/>
      <c r="AC177" s="1"/>
      <c r="AD177" s="1">
        <f t="shared" si="71"/>
        <v>0</v>
      </c>
      <c r="AE177" s="21"/>
      <c r="AF177" s="20"/>
      <c r="AG177" s="20"/>
      <c r="AH177" s="21"/>
      <c r="AI177" s="21"/>
      <c r="AJ177" s="21"/>
      <c r="AK177" s="23"/>
      <c r="AL177" s="1">
        <f t="shared" si="85"/>
        <v>0</v>
      </c>
      <c r="AM177" s="1">
        <f t="shared" si="86"/>
        <v>7</v>
      </c>
      <c r="AN177" s="1">
        <f t="shared" si="87"/>
        <v>0.125</v>
      </c>
      <c r="AO177" s="96"/>
      <c r="AP177" s="96"/>
      <c r="AQ177" s="96"/>
      <c r="AR177" s="96"/>
      <c r="AS177" s="24">
        <f t="shared" si="80"/>
        <v>44352</v>
      </c>
      <c r="AT177" s="4">
        <f t="shared" si="81"/>
        <v>0</v>
      </c>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5">
        <f t="shared" si="82"/>
        <v>0</v>
      </c>
    </row>
    <row r="178" spans="1:73" ht="27.75" customHeight="1" x14ac:dyDescent="0.15">
      <c r="A178" s="19">
        <v>44353</v>
      </c>
      <c r="B178" s="3">
        <f t="shared" si="76"/>
        <v>23</v>
      </c>
      <c r="C178" s="3">
        <f t="shared" si="77"/>
        <v>7</v>
      </c>
      <c r="D178" s="79">
        <f t="shared" si="78"/>
        <v>1.25</v>
      </c>
      <c r="E178" s="60">
        <f t="shared" si="72"/>
        <v>0</v>
      </c>
      <c r="F178" s="60">
        <f t="shared" si="73"/>
        <v>0</v>
      </c>
      <c r="G178" s="80">
        <f t="shared" si="74"/>
        <v>1.5</v>
      </c>
      <c r="H178" s="60">
        <f t="shared" si="63"/>
        <v>1</v>
      </c>
      <c r="I178" s="61">
        <f t="shared" si="83"/>
        <v>0</v>
      </c>
      <c r="J178" s="21"/>
      <c r="K178" s="21"/>
      <c r="L178" s="21"/>
      <c r="M178" s="21"/>
      <c r="N178" s="22"/>
      <c r="O178" s="22"/>
      <c r="P178" s="85">
        <f t="shared" si="79"/>
        <v>0</v>
      </c>
      <c r="Q178" s="66">
        <f t="shared" si="64"/>
        <v>0</v>
      </c>
      <c r="R178" s="82">
        <f>(SUMIF($B$21:B178,B178,$Q$21:Q178))</f>
        <v>0</v>
      </c>
      <c r="S178" s="83">
        <f t="shared" si="88"/>
        <v>-2.4166666666666665</v>
      </c>
      <c r="T178" s="22">
        <f t="shared" si="65"/>
        <v>0</v>
      </c>
      <c r="U178" s="84">
        <f t="shared" si="66"/>
        <v>0</v>
      </c>
      <c r="V178" s="1">
        <f t="shared" si="67"/>
        <v>0</v>
      </c>
      <c r="W178" s="1">
        <f t="shared" si="68"/>
        <v>0</v>
      </c>
      <c r="X178" s="1">
        <f t="shared" si="75"/>
        <v>0</v>
      </c>
      <c r="Y178" s="83">
        <f t="shared" si="69"/>
        <v>0</v>
      </c>
      <c r="Z178" s="83">
        <f t="shared" si="70"/>
        <v>0</v>
      </c>
      <c r="AA178" s="1">
        <f t="shared" si="84"/>
        <v>0</v>
      </c>
      <c r="AB178" s="82"/>
      <c r="AC178" s="1"/>
      <c r="AD178" s="1">
        <f t="shared" si="71"/>
        <v>0</v>
      </c>
      <c r="AE178" s="21"/>
      <c r="AF178" s="20"/>
      <c r="AG178" s="20"/>
      <c r="AH178" s="21"/>
      <c r="AI178" s="21"/>
      <c r="AJ178" s="21"/>
      <c r="AK178" s="23"/>
      <c r="AL178" s="1">
        <f t="shared" si="85"/>
        <v>0</v>
      </c>
      <c r="AM178" s="1">
        <f t="shared" si="86"/>
        <v>7</v>
      </c>
      <c r="AN178" s="1">
        <f t="shared" si="87"/>
        <v>0.125</v>
      </c>
      <c r="AO178" s="96"/>
      <c r="AP178" s="96"/>
      <c r="AQ178" s="96"/>
      <c r="AR178" s="96"/>
      <c r="AS178" s="24">
        <f t="shared" si="80"/>
        <v>44353</v>
      </c>
      <c r="AT178" s="4">
        <f t="shared" si="81"/>
        <v>0</v>
      </c>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5">
        <f t="shared" si="82"/>
        <v>0</v>
      </c>
    </row>
    <row r="179" spans="1:73" ht="27.75" customHeight="1" x14ac:dyDescent="0.15">
      <c r="A179" s="19">
        <v>44354</v>
      </c>
      <c r="B179" s="3">
        <f t="shared" si="76"/>
        <v>23</v>
      </c>
      <c r="C179" s="3">
        <f t="shared" si="77"/>
        <v>1</v>
      </c>
      <c r="D179" s="79">
        <f t="shared" si="78"/>
        <v>1.25</v>
      </c>
      <c r="E179" s="60">
        <f t="shared" si="72"/>
        <v>0</v>
      </c>
      <c r="F179" s="60">
        <f t="shared" si="73"/>
        <v>0</v>
      </c>
      <c r="G179" s="80">
        <f t="shared" si="74"/>
        <v>1</v>
      </c>
      <c r="H179" s="60">
        <f t="shared" si="63"/>
        <v>1</v>
      </c>
      <c r="I179" s="61">
        <f t="shared" si="83"/>
        <v>0</v>
      </c>
      <c r="J179" s="21"/>
      <c r="K179" s="21"/>
      <c r="L179" s="21"/>
      <c r="M179" s="21"/>
      <c r="N179" s="22"/>
      <c r="O179" s="22"/>
      <c r="P179" s="85">
        <f t="shared" si="79"/>
        <v>0</v>
      </c>
      <c r="Q179" s="66">
        <f t="shared" si="64"/>
        <v>0</v>
      </c>
      <c r="R179" s="82">
        <f>(SUMIF($B$21:B179,B179,$Q$21:Q179))</f>
        <v>0</v>
      </c>
      <c r="S179" s="83">
        <f t="shared" si="88"/>
        <v>-2.4166666666666665</v>
      </c>
      <c r="T179" s="22">
        <f t="shared" si="65"/>
        <v>0</v>
      </c>
      <c r="U179" s="84">
        <f t="shared" si="66"/>
        <v>0</v>
      </c>
      <c r="V179" s="1">
        <f t="shared" si="67"/>
        <v>0</v>
      </c>
      <c r="W179" s="1">
        <f t="shared" si="68"/>
        <v>0</v>
      </c>
      <c r="X179" s="1">
        <f t="shared" si="75"/>
        <v>0</v>
      </c>
      <c r="Y179" s="83">
        <f t="shared" si="69"/>
        <v>0</v>
      </c>
      <c r="Z179" s="83">
        <f t="shared" si="70"/>
        <v>0</v>
      </c>
      <c r="AA179" s="1">
        <f t="shared" si="84"/>
        <v>0</v>
      </c>
      <c r="AB179" s="82"/>
      <c r="AC179" s="1"/>
      <c r="AD179" s="1">
        <f t="shared" si="71"/>
        <v>0</v>
      </c>
      <c r="AE179" s="21"/>
      <c r="AF179" s="20"/>
      <c r="AG179" s="20"/>
      <c r="AH179" s="21"/>
      <c r="AI179" s="21"/>
      <c r="AJ179" s="21"/>
      <c r="AK179" s="23"/>
      <c r="AL179" s="1">
        <f t="shared" si="85"/>
        <v>0</v>
      </c>
      <c r="AM179" s="1">
        <f t="shared" si="86"/>
        <v>7</v>
      </c>
      <c r="AN179" s="1">
        <f t="shared" si="87"/>
        <v>0.125</v>
      </c>
      <c r="AO179" s="96"/>
      <c r="AP179" s="96"/>
      <c r="AQ179" s="96"/>
      <c r="AR179" s="96"/>
      <c r="AS179" s="24">
        <f t="shared" si="80"/>
        <v>44354</v>
      </c>
      <c r="AT179" s="4">
        <f t="shared" si="81"/>
        <v>0</v>
      </c>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5">
        <f t="shared" si="82"/>
        <v>0</v>
      </c>
    </row>
    <row r="180" spans="1:73" ht="27.75" customHeight="1" x14ac:dyDescent="0.15">
      <c r="A180" s="19">
        <v>44355</v>
      </c>
      <c r="B180" s="3">
        <f t="shared" si="76"/>
        <v>24</v>
      </c>
      <c r="C180" s="3">
        <f t="shared" si="77"/>
        <v>2</v>
      </c>
      <c r="D180" s="79">
        <f t="shared" si="78"/>
        <v>1.25</v>
      </c>
      <c r="E180" s="60">
        <f t="shared" si="72"/>
        <v>0</v>
      </c>
      <c r="F180" s="60">
        <f t="shared" si="73"/>
        <v>0</v>
      </c>
      <c r="G180" s="80">
        <f t="shared" si="74"/>
        <v>1</v>
      </c>
      <c r="H180" s="60">
        <f t="shared" si="63"/>
        <v>1</v>
      </c>
      <c r="I180" s="61">
        <f t="shared" si="83"/>
        <v>0</v>
      </c>
      <c r="J180" s="21"/>
      <c r="K180" s="21"/>
      <c r="L180" s="21"/>
      <c r="M180" s="21"/>
      <c r="N180" s="22"/>
      <c r="O180" s="22"/>
      <c r="P180" s="85">
        <f t="shared" si="79"/>
        <v>0</v>
      </c>
      <c r="Q180" s="66">
        <f t="shared" si="64"/>
        <v>0</v>
      </c>
      <c r="R180" s="82">
        <f>(SUMIF($B$21:B180,B180,$Q$21:Q180))</f>
        <v>0</v>
      </c>
      <c r="S180" s="83">
        <f t="shared" si="88"/>
        <v>-2.4166666666666665</v>
      </c>
      <c r="T180" s="22">
        <f t="shared" si="65"/>
        <v>0</v>
      </c>
      <c r="U180" s="84">
        <f t="shared" si="66"/>
        <v>0</v>
      </c>
      <c r="V180" s="1">
        <f t="shared" si="67"/>
        <v>0</v>
      </c>
      <c r="W180" s="1">
        <f t="shared" si="68"/>
        <v>0</v>
      </c>
      <c r="X180" s="1">
        <f t="shared" si="75"/>
        <v>0</v>
      </c>
      <c r="Y180" s="83">
        <f t="shared" si="69"/>
        <v>0</v>
      </c>
      <c r="Z180" s="83">
        <f t="shared" si="70"/>
        <v>0</v>
      </c>
      <c r="AA180" s="1">
        <f t="shared" si="84"/>
        <v>0</v>
      </c>
      <c r="AB180" s="82"/>
      <c r="AC180" s="1"/>
      <c r="AD180" s="1">
        <f t="shared" si="71"/>
        <v>0</v>
      </c>
      <c r="AE180" s="21"/>
      <c r="AF180" s="20"/>
      <c r="AG180" s="20"/>
      <c r="AH180" s="21"/>
      <c r="AI180" s="21"/>
      <c r="AJ180" s="21"/>
      <c r="AK180" s="23"/>
      <c r="AL180" s="1">
        <f t="shared" si="85"/>
        <v>0</v>
      </c>
      <c r="AM180" s="1">
        <f t="shared" si="86"/>
        <v>7</v>
      </c>
      <c r="AN180" s="1">
        <f t="shared" si="87"/>
        <v>0.125</v>
      </c>
      <c r="AO180" s="96"/>
      <c r="AP180" s="96"/>
      <c r="AQ180" s="96"/>
      <c r="AR180" s="96"/>
      <c r="AS180" s="24">
        <f t="shared" si="80"/>
        <v>44355</v>
      </c>
      <c r="AT180" s="4">
        <f t="shared" si="81"/>
        <v>0</v>
      </c>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5">
        <f t="shared" si="82"/>
        <v>0</v>
      </c>
    </row>
    <row r="181" spans="1:73" ht="27.75" customHeight="1" x14ac:dyDescent="0.15">
      <c r="A181" s="19">
        <v>44356</v>
      </c>
      <c r="B181" s="3">
        <f t="shared" si="76"/>
        <v>24</v>
      </c>
      <c r="C181" s="3">
        <f t="shared" si="77"/>
        <v>3</v>
      </c>
      <c r="D181" s="79">
        <f t="shared" si="78"/>
        <v>1.25</v>
      </c>
      <c r="E181" s="60">
        <f t="shared" si="72"/>
        <v>0</v>
      </c>
      <c r="F181" s="60">
        <f t="shared" si="73"/>
        <v>0</v>
      </c>
      <c r="G181" s="80">
        <f t="shared" si="74"/>
        <v>1</v>
      </c>
      <c r="H181" s="60">
        <f t="shared" si="63"/>
        <v>1</v>
      </c>
      <c r="I181" s="61">
        <f t="shared" si="83"/>
        <v>0</v>
      </c>
      <c r="J181" s="21"/>
      <c r="K181" s="21"/>
      <c r="L181" s="21"/>
      <c r="M181" s="21"/>
      <c r="N181" s="22"/>
      <c r="O181" s="22"/>
      <c r="P181" s="85">
        <f t="shared" si="79"/>
        <v>0</v>
      </c>
      <c r="Q181" s="66">
        <f t="shared" si="64"/>
        <v>0</v>
      </c>
      <c r="R181" s="82">
        <f>(SUMIF($B$21:B181,B181,$Q$21:Q181))</f>
        <v>0</v>
      </c>
      <c r="S181" s="83">
        <f t="shared" si="88"/>
        <v>-2.4166666666666665</v>
      </c>
      <c r="T181" s="22">
        <f t="shared" si="65"/>
        <v>0</v>
      </c>
      <c r="U181" s="84">
        <f t="shared" si="66"/>
        <v>0</v>
      </c>
      <c r="V181" s="1">
        <f t="shared" si="67"/>
        <v>0</v>
      </c>
      <c r="W181" s="1">
        <f t="shared" si="68"/>
        <v>0</v>
      </c>
      <c r="X181" s="1">
        <f t="shared" si="75"/>
        <v>0</v>
      </c>
      <c r="Y181" s="83">
        <f t="shared" si="69"/>
        <v>0</v>
      </c>
      <c r="Z181" s="83">
        <f t="shared" si="70"/>
        <v>0</v>
      </c>
      <c r="AA181" s="1">
        <f t="shared" si="84"/>
        <v>0</v>
      </c>
      <c r="AB181" s="82"/>
      <c r="AC181" s="1"/>
      <c r="AD181" s="1">
        <f t="shared" si="71"/>
        <v>0</v>
      </c>
      <c r="AE181" s="21"/>
      <c r="AF181" s="20"/>
      <c r="AG181" s="20"/>
      <c r="AH181" s="21"/>
      <c r="AI181" s="21"/>
      <c r="AJ181" s="21"/>
      <c r="AK181" s="23"/>
      <c r="AL181" s="1">
        <f t="shared" si="85"/>
        <v>0</v>
      </c>
      <c r="AM181" s="1">
        <f t="shared" si="86"/>
        <v>7</v>
      </c>
      <c r="AN181" s="1">
        <f t="shared" si="87"/>
        <v>0.125</v>
      </c>
      <c r="AO181" s="96"/>
      <c r="AP181" s="96"/>
      <c r="AQ181" s="96"/>
      <c r="AR181" s="96"/>
      <c r="AS181" s="24">
        <f t="shared" si="80"/>
        <v>44356</v>
      </c>
      <c r="AT181" s="4">
        <f t="shared" si="81"/>
        <v>0</v>
      </c>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5">
        <f t="shared" si="82"/>
        <v>0</v>
      </c>
    </row>
    <row r="182" spans="1:73" ht="27.75" customHeight="1" x14ac:dyDescent="0.15">
      <c r="A182" s="19">
        <v>44357</v>
      </c>
      <c r="B182" s="3">
        <f t="shared" si="76"/>
        <v>24</v>
      </c>
      <c r="C182" s="3">
        <f t="shared" si="77"/>
        <v>4</v>
      </c>
      <c r="D182" s="79">
        <f t="shared" si="78"/>
        <v>1.25</v>
      </c>
      <c r="E182" s="60">
        <f t="shared" si="72"/>
        <v>0</v>
      </c>
      <c r="F182" s="60">
        <f t="shared" si="73"/>
        <v>0</v>
      </c>
      <c r="G182" s="80">
        <f t="shared" si="74"/>
        <v>1</v>
      </c>
      <c r="H182" s="60">
        <f t="shared" si="63"/>
        <v>1</v>
      </c>
      <c r="I182" s="61">
        <f t="shared" si="83"/>
        <v>0</v>
      </c>
      <c r="J182" s="21"/>
      <c r="K182" s="21"/>
      <c r="L182" s="21"/>
      <c r="M182" s="21"/>
      <c r="N182" s="22"/>
      <c r="O182" s="22"/>
      <c r="P182" s="85">
        <f t="shared" si="79"/>
        <v>0</v>
      </c>
      <c r="Q182" s="66">
        <f t="shared" si="64"/>
        <v>0</v>
      </c>
      <c r="R182" s="82">
        <f>(SUMIF($B$21:B182,B182,$Q$21:Q182))</f>
        <v>0</v>
      </c>
      <c r="S182" s="83">
        <f t="shared" si="88"/>
        <v>-2.4166666666666665</v>
      </c>
      <c r="T182" s="22">
        <f t="shared" si="65"/>
        <v>0</v>
      </c>
      <c r="U182" s="84">
        <f t="shared" si="66"/>
        <v>0</v>
      </c>
      <c r="V182" s="1">
        <f t="shared" si="67"/>
        <v>0</v>
      </c>
      <c r="W182" s="1">
        <f t="shared" si="68"/>
        <v>0</v>
      </c>
      <c r="X182" s="1">
        <f t="shared" si="75"/>
        <v>0</v>
      </c>
      <c r="Y182" s="83">
        <f t="shared" si="69"/>
        <v>0</v>
      </c>
      <c r="Z182" s="83">
        <f t="shared" si="70"/>
        <v>0</v>
      </c>
      <c r="AA182" s="1">
        <f t="shared" si="84"/>
        <v>0</v>
      </c>
      <c r="AB182" s="82"/>
      <c r="AC182" s="1"/>
      <c r="AD182" s="1">
        <f t="shared" si="71"/>
        <v>0</v>
      </c>
      <c r="AE182" s="21"/>
      <c r="AF182" s="20"/>
      <c r="AG182" s="20"/>
      <c r="AH182" s="21"/>
      <c r="AI182" s="21"/>
      <c r="AJ182" s="21"/>
      <c r="AK182" s="23"/>
      <c r="AL182" s="1">
        <f t="shared" si="85"/>
        <v>0</v>
      </c>
      <c r="AM182" s="1">
        <f t="shared" si="86"/>
        <v>7</v>
      </c>
      <c r="AN182" s="1">
        <f t="shared" si="87"/>
        <v>0.125</v>
      </c>
      <c r="AO182" s="96"/>
      <c r="AP182" s="96"/>
      <c r="AQ182" s="96"/>
      <c r="AR182" s="96"/>
      <c r="AS182" s="24">
        <f t="shared" si="80"/>
        <v>44357</v>
      </c>
      <c r="AT182" s="4">
        <f t="shared" si="81"/>
        <v>0</v>
      </c>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5">
        <f t="shared" si="82"/>
        <v>0</v>
      </c>
    </row>
    <row r="183" spans="1:73" ht="27.75" customHeight="1" x14ac:dyDescent="0.15">
      <c r="A183" s="19">
        <v>44358</v>
      </c>
      <c r="B183" s="3">
        <f t="shared" si="76"/>
        <v>24</v>
      </c>
      <c r="C183" s="3">
        <f t="shared" si="77"/>
        <v>5</v>
      </c>
      <c r="D183" s="79">
        <f t="shared" si="78"/>
        <v>1.25</v>
      </c>
      <c r="E183" s="60">
        <f t="shared" si="72"/>
        <v>0</v>
      </c>
      <c r="F183" s="60">
        <f t="shared" si="73"/>
        <v>0</v>
      </c>
      <c r="G183" s="80">
        <f t="shared" si="74"/>
        <v>1</v>
      </c>
      <c r="H183" s="60">
        <f t="shared" si="63"/>
        <v>1</v>
      </c>
      <c r="I183" s="61">
        <f t="shared" si="83"/>
        <v>0</v>
      </c>
      <c r="J183" s="21"/>
      <c r="K183" s="21"/>
      <c r="L183" s="21"/>
      <c r="M183" s="21"/>
      <c r="N183" s="22"/>
      <c r="O183" s="22"/>
      <c r="P183" s="85">
        <f t="shared" si="79"/>
        <v>0</v>
      </c>
      <c r="Q183" s="66">
        <f t="shared" si="64"/>
        <v>0</v>
      </c>
      <c r="R183" s="82">
        <f>(SUMIF($B$21:B183,B183,$Q$21:Q183))</f>
        <v>0</v>
      </c>
      <c r="S183" s="83">
        <f t="shared" si="88"/>
        <v>-2.4166666666666665</v>
      </c>
      <c r="T183" s="22">
        <f t="shared" si="65"/>
        <v>0</v>
      </c>
      <c r="U183" s="84">
        <f t="shared" si="66"/>
        <v>0</v>
      </c>
      <c r="V183" s="1">
        <f t="shared" si="67"/>
        <v>0</v>
      </c>
      <c r="W183" s="1">
        <f t="shared" si="68"/>
        <v>0</v>
      </c>
      <c r="X183" s="1">
        <f t="shared" si="75"/>
        <v>0</v>
      </c>
      <c r="Y183" s="83">
        <f t="shared" si="69"/>
        <v>0</v>
      </c>
      <c r="Z183" s="83">
        <f t="shared" si="70"/>
        <v>0</v>
      </c>
      <c r="AA183" s="1">
        <f t="shared" si="84"/>
        <v>0</v>
      </c>
      <c r="AB183" s="82"/>
      <c r="AC183" s="1"/>
      <c r="AD183" s="1">
        <f t="shared" si="71"/>
        <v>0</v>
      </c>
      <c r="AE183" s="21"/>
      <c r="AF183" s="20"/>
      <c r="AG183" s="20"/>
      <c r="AH183" s="21"/>
      <c r="AI183" s="21"/>
      <c r="AJ183" s="21"/>
      <c r="AK183" s="23"/>
      <c r="AL183" s="1">
        <f t="shared" si="85"/>
        <v>0</v>
      </c>
      <c r="AM183" s="1">
        <f t="shared" si="86"/>
        <v>7</v>
      </c>
      <c r="AN183" s="1">
        <f t="shared" si="87"/>
        <v>0.125</v>
      </c>
      <c r="AO183" s="96"/>
      <c r="AP183" s="96"/>
      <c r="AQ183" s="96"/>
      <c r="AR183" s="96"/>
      <c r="AS183" s="24">
        <f t="shared" si="80"/>
        <v>44358</v>
      </c>
      <c r="AT183" s="4">
        <f t="shared" si="81"/>
        <v>0</v>
      </c>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5">
        <f t="shared" si="82"/>
        <v>0</v>
      </c>
    </row>
    <row r="184" spans="1:73" ht="27.75" customHeight="1" x14ac:dyDescent="0.15">
      <c r="A184" s="19">
        <v>44359</v>
      </c>
      <c r="B184" s="3">
        <f t="shared" si="76"/>
        <v>24</v>
      </c>
      <c r="C184" s="3">
        <f t="shared" si="77"/>
        <v>6</v>
      </c>
      <c r="D184" s="79">
        <f t="shared" si="78"/>
        <v>1.25</v>
      </c>
      <c r="E184" s="60">
        <f t="shared" si="72"/>
        <v>0</v>
      </c>
      <c r="F184" s="60">
        <f t="shared" si="73"/>
        <v>0</v>
      </c>
      <c r="G184" s="80">
        <f t="shared" si="74"/>
        <v>1</v>
      </c>
      <c r="H184" s="60">
        <f t="shared" si="63"/>
        <v>1</v>
      </c>
      <c r="I184" s="61">
        <f t="shared" si="83"/>
        <v>0</v>
      </c>
      <c r="J184" s="21"/>
      <c r="K184" s="21"/>
      <c r="L184" s="21"/>
      <c r="M184" s="21"/>
      <c r="N184" s="22"/>
      <c r="O184" s="22"/>
      <c r="P184" s="85">
        <f t="shared" si="79"/>
        <v>0</v>
      </c>
      <c r="Q184" s="66">
        <f t="shared" si="64"/>
        <v>0</v>
      </c>
      <c r="R184" s="82">
        <f>(SUMIF($B$21:B184,B184,$Q$21:Q184))</f>
        <v>0</v>
      </c>
      <c r="S184" s="83">
        <f t="shared" si="88"/>
        <v>-2.4166666666666665</v>
      </c>
      <c r="T184" s="22">
        <f t="shared" si="65"/>
        <v>0</v>
      </c>
      <c r="U184" s="84">
        <f t="shared" si="66"/>
        <v>0</v>
      </c>
      <c r="V184" s="1">
        <f t="shared" si="67"/>
        <v>0</v>
      </c>
      <c r="W184" s="1">
        <f t="shared" si="68"/>
        <v>0</v>
      </c>
      <c r="X184" s="1">
        <f t="shared" si="75"/>
        <v>0</v>
      </c>
      <c r="Y184" s="83">
        <f t="shared" si="69"/>
        <v>0</v>
      </c>
      <c r="Z184" s="83">
        <f t="shared" si="70"/>
        <v>0</v>
      </c>
      <c r="AA184" s="1">
        <f t="shared" si="84"/>
        <v>0</v>
      </c>
      <c r="AB184" s="82"/>
      <c r="AC184" s="1"/>
      <c r="AD184" s="1">
        <f t="shared" si="71"/>
        <v>0</v>
      </c>
      <c r="AE184" s="21"/>
      <c r="AF184" s="20"/>
      <c r="AG184" s="20"/>
      <c r="AH184" s="21"/>
      <c r="AI184" s="21"/>
      <c r="AJ184" s="21"/>
      <c r="AK184" s="23"/>
      <c r="AL184" s="1">
        <f t="shared" si="85"/>
        <v>0</v>
      </c>
      <c r="AM184" s="1">
        <f t="shared" si="86"/>
        <v>7</v>
      </c>
      <c r="AN184" s="1">
        <f t="shared" si="87"/>
        <v>0.125</v>
      </c>
      <c r="AO184" s="96"/>
      <c r="AP184" s="96"/>
      <c r="AQ184" s="96"/>
      <c r="AR184" s="96"/>
      <c r="AS184" s="24">
        <f t="shared" si="80"/>
        <v>44359</v>
      </c>
      <c r="AT184" s="4">
        <f t="shared" si="81"/>
        <v>0</v>
      </c>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5">
        <f t="shared" si="82"/>
        <v>0</v>
      </c>
    </row>
    <row r="185" spans="1:73" ht="27.75" customHeight="1" x14ac:dyDescent="0.15">
      <c r="A185" s="19">
        <v>44360</v>
      </c>
      <c r="B185" s="3">
        <f t="shared" si="76"/>
        <v>24</v>
      </c>
      <c r="C185" s="3">
        <f t="shared" si="77"/>
        <v>7</v>
      </c>
      <c r="D185" s="79">
        <f t="shared" si="78"/>
        <v>1.25</v>
      </c>
      <c r="E185" s="60">
        <f t="shared" si="72"/>
        <v>0</v>
      </c>
      <c r="F185" s="60">
        <f t="shared" si="73"/>
        <v>0</v>
      </c>
      <c r="G185" s="80">
        <f t="shared" si="74"/>
        <v>1.5</v>
      </c>
      <c r="H185" s="60">
        <f t="shared" si="63"/>
        <v>1</v>
      </c>
      <c r="I185" s="61">
        <f t="shared" si="83"/>
        <v>0</v>
      </c>
      <c r="J185" s="21"/>
      <c r="K185" s="21"/>
      <c r="L185" s="21"/>
      <c r="M185" s="21"/>
      <c r="N185" s="22"/>
      <c r="O185" s="22"/>
      <c r="P185" s="85">
        <f t="shared" si="79"/>
        <v>0</v>
      </c>
      <c r="Q185" s="66">
        <f t="shared" si="64"/>
        <v>0</v>
      </c>
      <c r="R185" s="82">
        <f>(SUMIF($B$21:B185,B185,$Q$21:Q185))</f>
        <v>0</v>
      </c>
      <c r="S185" s="83">
        <f t="shared" si="88"/>
        <v>-2.4166666666666665</v>
      </c>
      <c r="T185" s="22">
        <f t="shared" si="65"/>
        <v>0</v>
      </c>
      <c r="U185" s="84">
        <f t="shared" si="66"/>
        <v>0</v>
      </c>
      <c r="V185" s="1">
        <f t="shared" si="67"/>
        <v>0</v>
      </c>
      <c r="W185" s="1">
        <f t="shared" si="68"/>
        <v>0</v>
      </c>
      <c r="X185" s="1">
        <f t="shared" si="75"/>
        <v>0</v>
      </c>
      <c r="Y185" s="83">
        <f t="shared" si="69"/>
        <v>0</v>
      </c>
      <c r="Z185" s="83">
        <f t="shared" si="70"/>
        <v>0</v>
      </c>
      <c r="AA185" s="1">
        <f t="shared" si="84"/>
        <v>0</v>
      </c>
      <c r="AB185" s="82"/>
      <c r="AC185" s="1"/>
      <c r="AD185" s="1">
        <f t="shared" si="71"/>
        <v>0</v>
      </c>
      <c r="AE185" s="21"/>
      <c r="AF185" s="20"/>
      <c r="AG185" s="20"/>
      <c r="AH185" s="21"/>
      <c r="AI185" s="21"/>
      <c r="AJ185" s="21"/>
      <c r="AK185" s="23"/>
      <c r="AL185" s="1">
        <f t="shared" si="85"/>
        <v>0</v>
      </c>
      <c r="AM185" s="1">
        <f t="shared" si="86"/>
        <v>7</v>
      </c>
      <c r="AN185" s="1">
        <f t="shared" si="87"/>
        <v>0.125</v>
      </c>
      <c r="AO185" s="96"/>
      <c r="AP185" s="96"/>
      <c r="AQ185" s="96"/>
      <c r="AR185" s="96"/>
      <c r="AS185" s="24">
        <f t="shared" si="80"/>
        <v>44360</v>
      </c>
      <c r="AT185" s="4">
        <f t="shared" si="81"/>
        <v>0</v>
      </c>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5">
        <f t="shared" si="82"/>
        <v>0</v>
      </c>
    </row>
    <row r="186" spans="1:73" ht="27.75" customHeight="1" x14ac:dyDescent="0.15">
      <c r="A186" s="19">
        <v>44361</v>
      </c>
      <c r="B186" s="3">
        <f t="shared" si="76"/>
        <v>24</v>
      </c>
      <c r="C186" s="3">
        <f t="shared" si="77"/>
        <v>1</v>
      </c>
      <c r="D186" s="79">
        <f t="shared" si="78"/>
        <v>1.25</v>
      </c>
      <c r="E186" s="60">
        <f t="shared" si="72"/>
        <v>0</v>
      </c>
      <c r="F186" s="60">
        <f t="shared" si="73"/>
        <v>0</v>
      </c>
      <c r="G186" s="80">
        <f t="shared" si="74"/>
        <v>1</v>
      </c>
      <c r="H186" s="60">
        <f t="shared" si="63"/>
        <v>1</v>
      </c>
      <c r="I186" s="61">
        <f t="shared" si="83"/>
        <v>0</v>
      </c>
      <c r="J186" s="21"/>
      <c r="K186" s="21"/>
      <c r="L186" s="21"/>
      <c r="M186" s="21"/>
      <c r="N186" s="22"/>
      <c r="O186" s="22"/>
      <c r="P186" s="85">
        <f t="shared" si="79"/>
        <v>0</v>
      </c>
      <c r="Q186" s="66">
        <f t="shared" si="64"/>
        <v>0</v>
      </c>
      <c r="R186" s="82">
        <f>(SUMIF($B$21:B186,B186,$Q$21:Q186))</f>
        <v>0</v>
      </c>
      <c r="S186" s="83">
        <f t="shared" si="88"/>
        <v>-2.4166666666666665</v>
      </c>
      <c r="T186" s="22">
        <f t="shared" si="65"/>
        <v>0</v>
      </c>
      <c r="U186" s="84">
        <f t="shared" si="66"/>
        <v>0</v>
      </c>
      <c r="V186" s="1">
        <f t="shared" si="67"/>
        <v>0</v>
      </c>
      <c r="W186" s="1">
        <f t="shared" si="68"/>
        <v>0</v>
      </c>
      <c r="X186" s="1">
        <f t="shared" si="75"/>
        <v>0</v>
      </c>
      <c r="Y186" s="83">
        <f t="shared" si="69"/>
        <v>0</v>
      </c>
      <c r="Z186" s="83">
        <f t="shared" si="70"/>
        <v>0</v>
      </c>
      <c r="AA186" s="1">
        <f t="shared" si="84"/>
        <v>0</v>
      </c>
      <c r="AB186" s="82"/>
      <c r="AC186" s="1"/>
      <c r="AD186" s="1">
        <f t="shared" si="71"/>
        <v>0</v>
      </c>
      <c r="AE186" s="21"/>
      <c r="AF186" s="20"/>
      <c r="AG186" s="20"/>
      <c r="AH186" s="21"/>
      <c r="AI186" s="21"/>
      <c r="AJ186" s="21"/>
      <c r="AK186" s="23"/>
      <c r="AL186" s="1">
        <f t="shared" si="85"/>
        <v>0</v>
      </c>
      <c r="AM186" s="1">
        <f t="shared" si="86"/>
        <v>7</v>
      </c>
      <c r="AN186" s="1">
        <f t="shared" si="87"/>
        <v>0.125</v>
      </c>
      <c r="AO186" s="96"/>
      <c r="AP186" s="96"/>
      <c r="AQ186" s="96"/>
      <c r="AR186" s="96"/>
      <c r="AS186" s="24">
        <f t="shared" si="80"/>
        <v>44361</v>
      </c>
      <c r="AT186" s="4">
        <f t="shared" si="81"/>
        <v>0</v>
      </c>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5">
        <f t="shared" si="82"/>
        <v>0</v>
      </c>
    </row>
    <row r="187" spans="1:73" ht="27.75" customHeight="1" x14ac:dyDescent="0.15">
      <c r="A187" s="19">
        <v>44362</v>
      </c>
      <c r="B187" s="3">
        <f t="shared" si="76"/>
        <v>25</v>
      </c>
      <c r="C187" s="3">
        <f t="shared" si="77"/>
        <v>2</v>
      </c>
      <c r="D187" s="79">
        <f t="shared" si="78"/>
        <v>1.25</v>
      </c>
      <c r="E187" s="60">
        <f t="shared" si="72"/>
        <v>0</v>
      </c>
      <c r="F187" s="60">
        <f t="shared" si="73"/>
        <v>0</v>
      </c>
      <c r="G187" s="80">
        <f t="shared" si="74"/>
        <v>1</v>
      </c>
      <c r="H187" s="60">
        <f t="shared" si="63"/>
        <v>1</v>
      </c>
      <c r="I187" s="61">
        <f t="shared" si="83"/>
        <v>0</v>
      </c>
      <c r="J187" s="21"/>
      <c r="K187" s="21"/>
      <c r="L187" s="21"/>
      <c r="M187" s="21"/>
      <c r="N187" s="22"/>
      <c r="O187" s="22"/>
      <c r="P187" s="85">
        <f t="shared" si="79"/>
        <v>0</v>
      </c>
      <c r="Q187" s="66">
        <f t="shared" si="64"/>
        <v>0</v>
      </c>
      <c r="R187" s="82">
        <f>(SUMIF($B$21:B187,B187,$Q$21:Q187))</f>
        <v>0</v>
      </c>
      <c r="S187" s="83">
        <f t="shared" si="88"/>
        <v>-2.4166666666666665</v>
      </c>
      <c r="T187" s="22">
        <f t="shared" si="65"/>
        <v>0</v>
      </c>
      <c r="U187" s="84">
        <f t="shared" si="66"/>
        <v>0</v>
      </c>
      <c r="V187" s="1">
        <f t="shared" si="67"/>
        <v>0</v>
      </c>
      <c r="W187" s="1">
        <f t="shared" si="68"/>
        <v>0</v>
      </c>
      <c r="X187" s="1">
        <f t="shared" si="75"/>
        <v>0</v>
      </c>
      <c r="Y187" s="83">
        <f t="shared" si="69"/>
        <v>0</v>
      </c>
      <c r="Z187" s="83">
        <f t="shared" si="70"/>
        <v>0</v>
      </c>
      <c r="AA187" s="1">
        <f t="shared" si="84"/>
        <v>0</v>
      </c>
      <c r="AB187" s="82"/>
      <c r="AC187" s="1"/>
      <c r="AD187" s="1">
        <f t="shared" si="71"/>
        <v>0</v>
      </c>
      <c r="AE187" s="21"/>
      <c r="AF187" s="20"/>
      <c r="AG187" s="20"/>
      <c r="AH187" s="21"/>
      <c r="AI187" s="21"/>
      <c r="AJ187" s="21"/>
      <c r="AK187" s="23"/>
      <c r="AL187" s="1">
        <f t="shared" si="85"/>
        <v>0</v>
      </c>
      <c r="AM187" s="1">
        <f t="shared" si="86"/>
        <v>7</v>
      </c>
      <c r="AN187" s="1">
        <f t="shared" si="87"/>
        <v>0.125</v>
      </c>
      <c r="AO187" s="96"/>
      <c r="AP187" s="96"/>
      <c r="AQ187" s="96"/>
      <c r="AR187" s="96"/>
      <c r="AS187" s="24">
        <f t="shared" si="80"/>
        <v>44362</v>
      </c>
      <c r="AT187" s="4">
        <f t="shared" si="81"/>
        <v>0</v>
      </c>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5">
        <f t="shared" si="82"/>
        <v>0</v>
      </c>
    </row>
    <row r="188" spans="1:73" ht="27.75" customHeight="1" x14ac:dyDescent="0.15">
      <c r="A188" s="19">
        <v>44363</v>
      </c>
      <c r="B188" s="3">
        <f t="shared" si="76"/>
        <v>25</v>
      </c>
      <c r="C188" s="3">
        <f t="shared" si="77"/>
        <v>3</v>
      </c>
      <c r="D188" s="79">
        <f t="shared" si="78"/>
        <v>1.25</v>
      </c>
      <c r="E188" s="60">
        <f t="shared" si="72"/>
        <v>0</v>
      </c>
      <c r="F188" s="60">
        <f t="shared" si="73"/>
        <v>0</v>
      </c>
      <c r="G188" s="80">
        <f t="shared" si="74"/>
        <v>1</v>
      </c>
      <c r="H188" s="60">
        <f t="shared" si="63"/>
        <v>1</v>
      </c>
      <c r="I188" s="61">
        <f t="shared" si="83"/>
        <v>0</v>
      </c>
      <c r="J188" s="21"/>
      <c r="K188" s="21"/>
      <c r="L188" s="21"/>
      <c r="M188" s="21"/>
      <c r="N188" s="22"/>
      <c r="O188" s="22"/>
      <c r="P188" s="85">
        <f t="shared" si="79"/>
        <v>0</v>
      </c>
      <c r="Q188" s="66">
        <f t="shared" si="64"/>
        <v>0</v>
      </c>
      <c r="R188" s="82">
        <f>(SUMIF($B$21:B188,B188,$Q$21:Q188))</f>
        <v>0</v>
      </c>
      <c r="S188" s="83">
        <f t="shared" si="88"/>
        <v>-2.4166666666666665</v>
      </c>
      <c r="T188" s="22">
        <f t="shared" si="65"/>
        <v>0</v>
      </c>
      <c r="U188" s="84">
        <f t="shared" si="66"/>
        <v>0</v>
      </c>
      <c r="V188" s="1">
        <f t="shared" si="67"/>
        <v>0</v>
      </c>
      <c r="W188" s="1">
        <f t="shared" si="68"/>
        <v>0</v>
      </c>
      <c r="X188" s="1">
        <f t="shared" si="75"/>
        <v>0</v>
      </c>
      <c r="Y188" s="83">
        <f t="shared" si="69"/>
        <v>0</v>
      </c>
      <c r="Z188" s="83">
        <f t="shared" si="70"/>
        <v>0</v>
      </c>
      <c r="AA188" s="1">
        <f t="shared" si="84"/>
        <v>0</v>
      </c>
      <c r="AB188" s="82"/>
      <c r="AC188" s="1"/>
      <c r="AD188" s="1">
        <f t="shared" si="71"/>
        <v>0</v>
      </c>
      <c r="AE188" s="21"/>
      <c r="AF188" s="20"/>
      <c r="AG188" s="20"/>
      <c r="AH188" s="21"/>
      <c r="AI188" s="21"/>
      <c r="AJ188" s="21"/>
      <c r="AK188" s="23"/>
      <c r="AL188" s="1">
        <f t="shared" si="85"/>
        <v>0</v>
      </c>
      <c r="AM188" s="1">
        <f t="shared" si="86"/>
        <v>7</v>
      </c>
      <c r="AN188" s="1">
        <f t="shared" si="87"/>
        <v>0.125</v>
      </c>
      <c r="AO188" s="96"/>
      <c r="AP188" s="96"/>
      <c r="AQ188" s="96"/>
      <c r="AR188" s="96"/>
      <c r="AS188" s="24">
        <f t="shared" si="80"/>
        <v>44363</v>
      </c>
      <c r="AT188" s="4">
        <f t="shared" si="81"/>
        <v>0</v>
      </c>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5">
        <f t="shared" si="82"/>
        <v>0</v>
      </c>
    </row>
    <row r="189" spans="1:73" ht="27.75" customHeight="1" x14ac:dyDescent="0.15">
      <c r="A189" s="19">
        <v>44364</v>
      </c>
      <c r="B189" s="3">
        <f t="shared" si="76"/>
        <v>25</v>
      </c>
      <c r="C189" s="3">
        <f t="shared" si="77"/>
        <v>4</v>
      </c>
      <c r="D189" s="79">
        <f t="shared" si="78"/>
        <v>1.25</v>
      </c>
      <c r="E189" s="60">
        <f t="shared" si="72"/>
        <v>0</v>
      </c>
      <c r="F189" s="60">
        <f t="shared" si="73"/>
        <v>0</v>
      </c>
      <c r="G189" s="80">
        <f t="shared" si="74"/>
        <v>1</v>
      </c>
      <c r="H189" s="60">
        <f t="shared" si="63"/>
        <v>1</v>
      </c>
      <c r="I189" s="61">
        <f t="shared" si="83"/>
        <v>0</v>
      </c>
      <c r="J189" s="21"/>
      <c r="K189" s="21"/>
      <c r="L189" s="21"/>
      <c r="M189" s="21"/>
      <c r="N189" s="22"/>
      <c r="O189" s="22"/>
      <c r="P189" s="85">
        <f t="shared" si="79"/>
        <v>0</v>
      </c>
      <c r="Q189" s="66">
        <f t="shared" si="64"/>
        <v>0</v>
      </c>
      <c r="R189" s="82">
        <f>(SUMIF($B$21:B189,B189,$Q$21:Q189))</f>
        <v>0</v>
      </c>
      <c r="S189" s="83">
        <f t="shared" si="88"/>
        <v>-2.4166666666666665</v>
      </c>
      <c r="T189" s="22">
        <f t="shared" si="65"/>
        <v>0</v>
      </c>
      <c r="U189" s="84">
        <f t="shared" si="66"/>
        <v>0</v>
      </c>
      <c r="V189" s="1">
        <f t="shared" si="67"/>
        <v>0</v>
      </c>
      <c r="W189" s="1">
        <f t="shared" si="68"/>
        <v>0</v>
      </c>
      <c r="X189" s="1">
        <f t="shared" si="75"/>
        <v>0</v>
      </c>
      <c r="Y189" s="83">
        <f t="shared" si="69"/>
        <v>0</v>
      </c>
      <c r="Z189" s="83">
        <f t="shared" si="70"/>
        <v>0</v>
      </c>
      <c r="AA189" s="1">
        <f t="shared" si="84"/>
        <v>0</v>
      </c>
      <c r="AB189" s="82"/>
      <c r="AC189" s="1"/>
      <c r="AD189" s="1">
        <f t="shared" si="71"/>
        <v>0</v>
      </c>
      <c r="AE189" s="21"/>
      <c r="AF189" s="20"/>
      <c r="AG189" s="20"/>
      <c r="AH189" s="21"/>
      <c r="AI189" s="21"/>
      <c r="AJ189" s="21"/>
      <c r="AK189" s="23"/>
      <c r="AL189" s="1">
        <f t="shared" si="85"/>
        <v>0</v>
      </c>
      <c r="AM189" s="1">
        <f t="shared" si="86"/>
        <v>7</v>
      </c>
      <c r="AN189" s="1">
        <f t="shared" si="87"/>
        <v>0.125</v>
      </c>
      <c r="AO189" s="96"/>
      <c r="AP189" s="96"/>
      <c r="AQ189" s="96"/>
      <c r="AR189" s="96"/>
      <c r="AS189" s="24">
        <f t="shared" si="80"/>
        <v>44364</v>
      </c>
      <c r="AT189" s="4">
        <f t="shared" si="81"/>
        <v>0</v>
      </c>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5">
        <f t="shared" si="82"/>
        <v>0</v>
      </c>
    </row>
    <row r="190" spans="1:73" ht="27.75" customHeight="1" x14ac:dyDescent="0.15">
      <c r="A190" s="19">
        <v>44365</v>
      </c>
      <c r="B190" s="3">
        <f t="shared" si="76"/>
        <v>25</v>
      </c>
      <c r="C190" s="3">
        <f t="shared" si="77"/>
        <v>5</v>
      </c>
      <c r="D190" s="79">
        <f t="shared" si="78"/>
        <v>1.25</v>
      </c>
      <c r="E190" s="60">
        <f t="shared" si="72"/>
        <v>0</v>
      </c>
      <c r="F190" s="60">
        <f t="shared" si="73"/>
        <v>0</v>
      </c>
      <c r="G190" s="80">
        <f t="shared" si="74"/>
        <v>1</v>
      </c>
      <c r="H190" s="60">
        <f t="shared" si="63"/>
        <v>1</v>
      </c>
      <c r="I190" s="61">
        <f t="shared" si="83"/>
        <v>0</v>
      </c>
      <c r="J190" s="21"/>
      <c r="K190" s="21"/>
      <c r="L190" s="21"/>
      <c r="M190" s="21"/>
      <c r="N190" s="22"/>
      <c r="O190" s="22"/>
      <c r="P190" s="85">
        <f t="shared" si="79"/>
        <v>0</v>
      </c>
      <c r="Q190" s="66">
        <f t="shared" si="64"/>
        <v>0</v>
      </c>
      <c r="R190" s="82">
        <f>(SUMIF($B$21:B190,B190,$Q$21:Q190))</f>
        <v>0</v>
      </c>
      <c r="S190" s="83">
        <f t="shared" si="88"/>
        <v>-2.4166666666666665</v>
      </c>
      <c r="T190" s="22">
        <f t="shared" si="65"/>
        <v>0</v>
      </c>
      <c r="U190" s="84">
        <f t="shared" si="66"/>
        <v>0</v>
      </c>
      <c r="V190" s="1">
        <f t="shared" si="67"/>
        <v>0</v>
      </c>
      <c r="W190" s="1">
        <f t="shared" si="68"/>
        <v>0</v>
      </c>
      <c r="X190" s="1">
        <f t="shared" si="75"/>
        <v>0</v>
      </c>
      <c r="Y190" s="83">
        <f t="shared" si="69"/>
        <v>0</v>
      </c>
      <c r="Z190" s="83">
        <f t="shared" si="70"/>
        <v>0</v>
      </c>
      <c r="AA190" s="1">
        <f t="shared" si="84"/>
        <v>0</v>
      </c>
      <c r="AB190" s="82"/>
      <c r="AC190" s="1"/>
      <c r="AD190" s="1">
        <f t="shared" si="71"/>
        <v>0</v>
      </c>
      <c r="AE190" s="21"/>
      <c r="AF190" s="20"/>
      <c r="AG190" s="20"/>
      <c r="AH190" s="21"/>
      <c r="AI190" s="21"/>
      <c r="AJ190" s="21"/>
      <c r="AK190" s="23"/>
      <c r="AL190" s="1">
        <f t="shared" si="85"/>
        <v>0</v>
      </c>
      <c r="AM190" s="1">
        <f t="shared" si="86"/>
        <v>7</v>
      </c>
      <c r="AN190" s="1">
        <f t="shared" si="87"/>
        <v>0.125</v>
      </c>
      <c r="AO190" s="96"/>
      <c r="AP190" s="96"/>
      <c r="AQ190" s="96"/>
      <c r="AR190" s="96"/>
      <c r="AS190" s="24">
        <f t="shared" si="80"/>
        <v>44365</v>
      </c>
      <c r="AT190" s="4">
        <f t="shared" si="81"/>
        <v>0</v>
      </c>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5">
        <f t="shared" si="82"/>
        <v>0</v>
      </c>
    </row>
    <row r="191" spans="1:73" ht="27.75" customHeight="1" x14ac:dyDescent="0.15">
      <c r="A191" s="19">
        <v>44366</v>
      </c>
      <c r="B191" s="3">
        <f t="shared" si="76"/>
        <v>25</v>
      </c>
      <c r="C191" s="3">
        <f t="shared" si="77"/>
        <v>6</v>
      </c>
      <c r="D191" s="79">
        <f t="shared" si="78"/>
        <v>1.25</v>
      </c>
      <c r="E191" s="60">
        <f t="shared" si="72"/>
        <v>0</v>
      </c>
      <c r="F191" s="60">
        <f t="shared" si="73"/>
        <v>0</v>
      </c>
      <c r="G191" s="80">
        <f t="shared" si="74"/>
        <v>1</v>
      </c>
      <c r="H191" s="60">
        <f t="shared" si="63"/>
        <v>1</v>
      </c>
      <c r="I191" s="61">
        <f t="shared" si="83"/>
        <v>0</v>
      </c>
      <c r="J191" s="21"/>
      <c r="K191" s="21"/>
      <c r="L191" s="21"/>
      <c r="M191" s="21"/>
      <c r="N191" s="22"/>
      <c r="O191" s="22"/>
      <c r="P191" s="85">
        <f t="shared" si="79"/>
        <v>0</v>
      </c>
      <c r="Q191" s="66">
        <f t="shared" si="64"/>
        <v>0</v>
      </c>
      <c r="R191" s="82">
        <f>(SUMIF($B$21:B191,B191,$Q$21:Q191))</f>
        <v>0</v>
      </c>
      <c r="S191" s="83">
        <f t="shared" si="88"/>
        <v>-2.4166666666666665</v>
      </c>
      <c r="T191" s="22">
        <f t="shared" si="65"/>
        <v>0</v>
      </c>
      <c r="U191" s="84">
        <f t="shared" si="66"/>
        <v>0</v>
      </c>
      <c r="V191" s="1">
        <f t="shared" si="67"/>
        <v>0</v>
      </c>
      <c r="W191" s="1">
        <f t="shared" si="68"/>
        <v>0</v>
      </c>
      <c r="X191" s="1">
        <f t="shared" si="75"/>
        <v>0</v>
      </c>
      <c r="Y191" s="83">
        <f t="shared" si="69"/>
        <v>0</v>
      </c>
      <c r="Z191" s="83">
        <f t="shared" si="70"/>
        <v>0</v>
      </c>
      <c r="AA191" s="1">
        <f t="shared" si="84"/>
        <v>0</v>
      </c>
      <c r="AB191" s="82"/>
      <c r="AC191" s="1"/>
      <c r="AD191" s="1">
        <f t="shared" si="71"/>
        <v>0</v>
      </c>
      <c r="AE191" s="21"/>
      <c r="AF191" s="20"/>
      <c r="AG191" s="20"/>
      <c r="AH191" s="21"/>
      <c r="AI191" s="21"/>
      <c r="AJ191" s="21"/>
      <c r="AK191" s="23"/>
      <c r="AL191" s="1">
        <f t="shared" si="85"/>
        <v>0</v>
      </c>
      <c r="AM191" s="1">
        <f t="shared" si="86"/>
        <v>7</v>
      </c>
      <c r="AN191" s="1">
        <f t="shared" si="87"/>
        <v>0.125</v>
      </c>
      <c r="AO191" s="96"/>
      <c r="AP191" s="96"/>
      <c r="AQ191" s="96"/>
      <c r="AR191" s="96"/>
      <c r="AS191" s="24">
        <f t="shared" si="80"/>
        <v>44366</v>
      </c>
      <c r="AT191" s="4">
        <f t="shared" si="81"/>
        <v>0</v>
      </c>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5">
        <f t="shared" si="82"/>
        <v>0</v>
      </c>
    </row>
    <row r="192" spans="1:73" ht="27.75" customHeight="1" x14ac:dyDescent="0.15">
      <c r="A192" s="19">
        <v>44367</v>
      </c>
      <c r="B192" s="3">
        <f t="shared" si="76"/>
        <v>25</v>
      </c>
      <c r="C192" s="3">
        <f t="shared" si="77"/>
        <v>7</v>
      </c>
      <c r="D192" s="79">
        <f t="shared" si="78"/>
        <v>1.25</v>
      </c>
      <c r="E192" s="60">
        <f t="shared" si="72"/>
        <v>0</v>
      </c>
      <c r="F192" s="60">
        <f t="shared" si="73"/>
        <v>0</v>
      </c>
      <c r="G192" s="80">
        <f t="shared" si="74"/>
        <v>1.5</v>
      </c>
      <c r="H192" s="60">
        <f t="shared" si="63"/>
        <v>1</v>
      </c>
      <c r="I192" s="61">
        <f t="shared" si="83"/>
        <v>0</v>
      </c>
      <c r="J192" s="21"/>
      <c r="K192" s="21"/>
      <c r="L192" s="21"/>
      <c r="M192" s="21"/>
      <c r="N192" s="22"/>
      <c r="O192" s="22"/>
      <c r="P192" s="85">
        <f t="shared" si="79"/>
        <v>0</v>
      </c>
      <c r="Q192" s="66">
        <f t="shared" si="64"/>
        <v>0</v>
      </c>
      <c r="R192" s="82">
        <f>(SUMIF($B$21:B192,B192,$Q$21:Q192))</f>
        <v>0</v>
      </c>
      <c r="S192" s="83">
        <f t="shared" si="88"/>
        <v>-2.4166666666666665</v>
      </c>
      <c r="T192" s="22">
        <f t="shared" si="65"/>
        <v>0</v>
      </c>
      <c r="U192" s="84">
        <f t="shared" si="66"/>
        <v>0</v>
      </c>
      <c r="V192" s="1">
        <f t="shared" si="67"/>
        <v>0</v>
      </c>
      <c r="W192" s="1">
        <f t="shared" si="68"/>
        <v>0</v>
      </c>
      <c r="X192" s="1">
        <f t="shared" si="75"/>
        <v>0</v>
      </c>
      <c r="Y192" s="83">
        <f t="shared" si="69"/>
        <v>0</v>
      </c>
      <c r="Z192" s="83">
        <f t="shared" si="70"/>
        <v>0</v>
      </c>
      <c r="AA192" s="1">
        <f t="shared" si="84"/>
        <v>0</v>
      </c>
      <c r="AB192" s="82"/>
      <c r="AC192" s="1"/>
      <c r="AD192" s="1">
        <f t="shared" si="71"/>
        <v>0</v>
      </c>
      <c r="AE192" s="21"/>
      <c r="AF192" s="20"/>
      <c r="AG192" s="20"/>
      <c r="AH192" s="21"/>
      <c r="AI192" s="21"/>
      <c r="AJ192" s="21"/>
      <c r="AK192" s="23"/>
      <c r="AL192" s="1">
        <f t="shared" si="85"/>
        <v>0</v>
      </c>
      <c r="AM192" s="1">
        <f t="shared" si="86"/>
        <v>7</v>
      </c>
      <c r="AN192" s="1">
        <f t="shared" si="87"/>
        <v>0.125</v>
      </c>
      <c r="AO192" s="96"/>
      <c r="AP192" s="96"/>
      <c r="AQ192" s="96"/>
      <c r="AR192" s="96"/>
      <c r="AS192" s="24">
        <f t="shared" si="80"/>
        <v>44367</v>
      </c>
      <c r="AT192" s="4">
        <f t="shared" si="81"/>
        <v>0</v>
      </c>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5">
        <f t="shared" si="82"/>
        <v>0</v>
      </c>
    </row>
    <row r="193" spans="1:73" ht="27.75" customHeight="1" x14ac:dyDescent="0.15">
      <c r="A193" s="19">
        <v>44368</v>
      </c>
      <c r="B193" s="3">
        <f t="shared" si="76"/>
        <v>25</v>
      </c>
      <c r="C193" s="3">
        <f t="shared" si="77"/>
        <v>1</v>
      </c>
      <c r="D193" s="79">
        <f t="shared" si="78"/>
        <v>1.25</v>
      </c>
      <c r="E193" s="60">
        <f t="shared" si="72"/>
        <v>0</v>
      </c>
      <c r="F193" s="60">
        <f t="shared" si="73"/>
        <v>0</v>
      </c>
      <c r="G193" s="80">
        <f t="shared" si="74"/>
        <v>1</v>
      </c>
      <c r="H193" s="60">
        <f t="shared" si="63"/>
        <v>1</v>
      </c>
      <c r="I193" s="61">
        <f t="shared" si="83"/>
        <v>0</v>
      </c>
      <c r="J193" s="21"/>
      <c r="K193" s="21"/>
      <c r="L193" s="21"/>
      <c r="M193" s="21"/>
      <c r="N193" s="22"/>
      <c r="O193" s="22"/>
      <c r="P193" s="85">
        <f t="shared" si="79"/>
        <v>0</v>
      </c>
      <c r="Q193" s="66">
        <f t="shared" si="64"/>
        <v>0</v>
      </c>
      <c r="R193" s="82">
        <f>(SUMIF($B$21:B193,B193,$Q$21:Q193))</f>
        <v>0</v>
      </c>
      <c r="S193" s="83">
        <f t="shared" si="88"/>
        <v>-2.4166666666666665</v>
      </c>
      <c r="T193" s="22">
        <f t="shared" si="65"/>
        <v>0</v>
      </c>
      <c r="U193" s="84">
        <f t="shared" si="66"/>
        <v>0</v>
      </c>
      <c r="V193" s="1">
        <f t="shared" si="67"/>
        <v>0</v>
      </c>
      <c r="W193" s="1">
        <f t="shared" si="68"/>
        <v>0</v>
      </c>
      <c r="X193" s="1">
        <f t="shared" si="75"/>
        <v>0</v>
      </c>
      <c r="Y193" s="83">
        <f t="shared" si="69"/>
        <v>0</v>
      </c>
      <c r="Z193" s="83">
        <f t="shared" si="70"/>
        <v>0</v>
      </c>
      <c r="AA193" s="1">
        <f t="shared" si="84"/>
        <v>0</v>
      </c>
      <c r="AB193" s="82"/>
      <c r="AC193" s="1"/>
      <c r="AD193" s="1">
        <f t="shared" si="71"/>
        <v>0</v>
      </c>
      <c r="AE193" s="21"/>
      <c r="AF193" s="20"/>
      <c r="AG193" s="20"/>
      <c r="AH193" s="21"/>
      <c r="AI193" s="21"/>
      <c r="AJ193" s="21"/>
      <c r="AK193" s="23"/>
      <c r="AL193" s="1">
        <f t="shared" si="85"/>
        <v>0</v>
      </c>
      <c r="AM193" s="1">
        <f t="shared" si="86"/>
        <v>7</v>
      </c>
      <c r="AN193" s="1">
        <f t="shared" si="87"/>
        <v>0.125</v>
      </c>
      <c r="AO193" s="96"/>
      <c r="AP193" s="96"/>
      <c r="AQ193" s="96"/>
      <c r="AR193" s="96"/>
      <c r="AS193" s="24">
        <f t="shared" si="80"/>
        <v>44368</v>
      </c>
      <c r="AT193" s="4">
        <f t="shared" si="81"/>
        <v>0</v>
      </c>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5">
        <f t="shared" si="82"/>
        <v>0</v>
      </c>
    </row>
    <row r="194" spans="1:73" ht="27.75" customHeight="1" x14ac:dyDescent="0.15">
      <c r="A194" s="19">
        <v>44369</v>
      </c>
      <c r="B194" s="3">
        <f t="shared" si="76"/>
        <v>26</v>
      </c>
      <c r="C194" s="3">
        <f t="shared" si="77"/>
        <v>2</v>
      </c>
      <c r="D194" s="79">
        <f t="shared" si="78"/>
        <v>1.25</v>
      </c>
      <c r="E194" s="60">
        <f t="shared" si="72"/>
        <v>0</v>
      </c>
      <c r="F194" s="60">
        <f t="shared" si="73"/>
        <v>0</v>
      </c>
      <c r="G194" s="80">
        <f t="shared" si="74"/>
        <v>1</v>
      </c>
      <c r="H194" s="60">
        <f t="shared" si="63"/>
        <v>1</v>
      </c>
      <c r="I194" s="61">
        <f t="shared" si="83"/>
        <v>0</v>
      </c>
      <c r="J194" s="21"/>
      <c r="K194" s="21"/>
      <c r="L194" s="21"/>
      <c r="M194" s="21"/>
      <c r="N194" s="22"/>
      <c r="O194" s="22"/>
      <c r="P194" s="85">
        <f t="shared" si="79"/>
        <v>0</v>
      </c>
      <c r="Q194" s="66">
        <f t="shared" si="64"/>
        <v>0</v>
      </c>
      <c r="R194" s="82">
        <f>(SUMIF($B$21:B194,B194,$Q$21:Q194))</f>
        <v>0</v>
      </c>
      <c r="S194" s="83">
        <f t="shared" si="88"/>
        <v>-2.4166666666666665</v>
      </c>
      <c r="T194" s="22">
        <f t="shared" si="65"/>
        <v>0</v>
      </c>
      <c r="U194" s="84">
        <f t="shared" si="66"/>
        <v>0</v>
      </c>
      <c r="V194" s="1">
        <f t="shared" si="67"/>
        <v>0</v>
      </c>
      <c r="W194" s="1">
        <f t="shared" si="68"/>
        <v>0</v>
      </c>
      <c r="X194" s="1">
        <f t="shared" si="75"/>
        <v>0</v>
      </c>
      <c r="Y194" s="83">
        <f t="shared" si="69"/>
        <v>0</v>
      </c>
      <c r="Z194" s="83">
        <f t="shared" si="70"/>
        <v>0</v>
      </c>
      <c r="AA194" s="1">
        <f t="shared" si="84"/>
        <v>0</v>
      </c>
      <c r="AB194" s="82"/>
      <c r="AC194" s="1"/>
      <c r="AD194" s="1">
        <f t="shared" si="71"/>
        <v>0</v>
      </c>
      <c r="AE194" s="21"/>
      <c r="AF194" s="20"/>
      <c r="AG194" s="20"/>
      <c r="AH194" s="21"/>
      <c r="AI194" s="21"/>
      <c r="AJ194" s="21"/>
      <c r="AK194" s="23"/>
      <c r="AL194" s="1">
        <f t="shared" si="85"/>
        <v>0</v>
      </c>
      <c r="AM194" s="1">
        <f t="shared" si="86"/>
        <v>7</v>
      </c>
      <c r="AN194" s="1">
        <f t="shared" si="87"/>
        <v>0.125</v>
      </c>
      <c r="AO194" s="96"/>
      <c r="AP194" s="96"/>
      <c r="AQ194" s="96"/>
      <c r="AR194" s="96"/>
      <c r="AS194" s="24">
        <f t="shared" si="80"/>
        <v>44369</v>
      </c>
      <c r="AT194" s="4">
        <f t="shared" si="81"/>
        <v>0</v>
      </c>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5">
        <f t="shared" si="82"/>
        <v>0</v>
      </c>
    </row>
    <row r="195" spans="1:73" ht="27.75" customHeight="1" x14ac:dyDescent="0.15">
      <c r="A195" s="19">
        <v>44370</v>
      </c>
      <c r="B195" s="3">
        <f t="shared" si="76"/>
        <v>26</v>
      </c>
      <c r="C195" s="3">
        <f t="shared" si="77"/>
        <v>3</v>
      </c>
      <c r="D195" s="79">
        <f t="shared" si="78"/>
        <v>1.25</v>
      </c>
      <c r="E195" s="60">
        <f t="shared" si="72"/>
        <v>0</v>
      </c>
      <c r="F195" s="60">
        <f t="shared" si="73"/>
        <v>0</v>
      </c>
      <c r="G195" s="80">
        <f t="shared" si="74"/>
        <v>1</v>
      </c>
      <c r="H195" s="60">
        <f t="shared" si="63"/>
        <v>1</v>
      </c>
      <c r="I195" s="61">
        <f t="shared" si="83"/>
        <v>0</v>
      </c>
      <c r="J195" s="21"/>
      <c r="K195" s="21"/>
      <c r="L195" s="21"/>
      <c r="M195" s="21"/>
      <c r="N195" s="22"/>
      <c r="O195" s="22"/>
      <c r="P195" s="85">
        <f t="shared" si="79"/>
        <v>0</v>
      </c>
      <c r="Q195" s="66">
        <f t="shared" si="64"/>
        <v>0</v>
      </c>
      <c r="R195" s="82">
        <f>(SUMIF($B$21:B195,B195,$Q$21:Q195))</f>
        <v>0</v>
      </c>
      <c r="S195" s="83">
        <f t="shared" si="88"/>
        <v>-2.4166666666666665</v>
      </c>
      <c r="T195" s="22">
        <f t="shared" si="65"/>
        <v>0</v>
      </c>
      <c r="U195" s="84">
        <f t="shared" si="66"/>
        <v>0</v>
      </c>
      <c r="V195" s="1">
        <f t="shared" si="67"/>
        <v>0</v>
      </c>
      <c r="W195" s="1">
        <f t="shared" si="68"/>
        <v>0</v>
      </c>
      <c r="X195" s="1">
        <f t="shared" si="75"/>
        <v>0</v>
      </c>
      <c r="Y195" s="83">
        <f t="shared" si="69"/>
        <v>0</v>
      </c>
      <c r="Z195" s="83">
        <f t="shared" si="70"/>
        <v>0</v>
      </c>
      <c r="AA195" s="1">
        <f t="shared" si="84"/>
        <v>0</v>
      </c>
      <c r="AB195" s="82"/>
      <c r="AC195" s="1"/>
      <c r="AD195" s="1">
        <f t="shared" si="71"/>
        <v>0</v>
      </c>
      <c r="AE195" s="21"/>
      <c r="AF195" s="20"/>
      <c r="AG195" s="20"/>
      <c r="AH195" s="21"/>
      <c r="AI195" s="21"/>
      <c r="AJ195" s="21"/>
      <c r="AK195" s="23"/>
      <c r="AL195" s="1">
        <f t="shared" si="85"/>
        <v>0</v>
      </c>
      <c r="AM195" s="1">
        <f t="shared" si="86"/>
        <v>7</v>
      </c>
      <c r="AN195" s="1">
        <f t="shared" si="87"/>
        <v>0.125</v>
      </c>
      <c r="AO195" s="96"/>
      <c r="AP195" s="96"/>
      <c r="AQ195" s="96"/>
      <c r="AR195" s="96"/>
      <c r="AS195" s="24">
        <f t="shared" si="80"/>
        <v>44370</v>
      </c>
      <c r="AT195" s="4">
        <f t="shared" si="81"/>
        <v>0</v>
      </c>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5">
        <f t="shared" si="82"/>
        <v>0</v>
      </c>
    </row>
    <row r="196" spans="1:73" ht="27.75" customHeight="1" x14ac:dyDescent="0.15">
      <c r="A196" s="19">
        <v>44371</v>
      </c>
      <c r="B196" s="3">
        <f t="shared" si="76"/>
        <v>26</v>
      </c>
      <c r="C196" s="3">
        <f t="shared" si="77"/>
        <v>4</v>
      </c>
      <c r="D196" s="79">
        <f t="shared" si="78"/>
        <v>1.25</v>
      </c>
      <c r="E196" s="60">
        <f t="shared" si="72"/>
        <v>0</v>
      </c>
      <c r="F196" s="60">
        <f t="shared" si="73"/>
        <v>0</v>
      </c>
      <c r="G196" s="80">
        <f t="shared" si="74"/>
        <v>1</v>
      </c>
      <c r="H196" s="60">
        <f t="shared" si="63"/>
        <v>1</v>
      </c>
      <c r="I196" s="61">
        <f t="shared" si="83"/>
        <v>0</v>
      </c>
      <c r="J196" s="21"/>
      <c r="K196" s="21"/>
      <c r="L196" s="21"/>
      <c r="M196" s="21"/>
      <c r="N196" s="22"/>
      <c r="O196" s="22"/>
      <c r="P196" s="85">
        <f t="shared" si="79"/>
        <v>0</v>
      </c>
      <c r="Q196" s="66">
        <f t="shared" si="64"/>
        <v>0</v>
      </c>
      <c r="R196" s="82">
        <f>(SUMIF($B$21:B196,B196,$Q$21:Q196))</f>
        <v>0</v>
      </c>
      <c r="S196" s="83">
        <f t="shared" si="88"/>
        <v>-2.4166666666666665</v>
      </c>
      <c r="T196" s="22">
        <f t="shared" si="65"/>
        <v>0</v>
      </c>
      <c r="U196" s="84">
        <f t="shared" si="66"/>
        <v>0</v>
      </c>
      <c r="V196" s="1">
        <f t="shared" si="67"/>
        <v>0</v>
      </c>
      <c r="W196" s="1">
        <f t="shared" si="68"/>
        <v>0</v>
      </c>
      <c r="X196" s="1">
        <f t="shared" si="75"/>
        <v>0</v>
      </c>
      <c r="Y196" s="83">
        <f t="shared" si="69"/>
        <v>0</v>
      </c>
      <c r="Z196" s="83">
        <f t="shared" si="70"/>
        <v>0</v>
      </c>
      <c r="AA196" s="1">
        <f t="shared" si="84"/>
        <v>0</v>
      </c>
      <c r="AB196" s="82"/>
      <c r="AC196" s="1"/>
      <c r="AD196" s="1">
        <f t="shared" si="71"/>
        <v>0</v>
      </c>
      <c r="AE196" s="21"/>
      <c r="AF196" s="20"/>
      <c r="AG196" s="20"/>
      <c r="AH196" s="21"/>
      <c r="AI196" s="21"/>
      <c r="AJ196" s="21"/>
      <c r="AK196" s="23"/>
      <c r="AL196" s="1">
        <f t="shared" si="85"/>
        <v>0</v>
      </c>
      <c r="AM196" s="1">
        <f t="shared" si="86"/>
        <v>7</v>
      </c>
      <c r="AN196" s="1">
        <f t="shared" si="87"/>
        <v>0.125</v>
      </c>
      <c r="AO196" s="96"/>
      <c r="AP196" s="96"/>
      <c r="AQ196" s="96"/>
      <c r="AR196" s="96"/>
      <c r="AS196" s="24">
        <f t="shared" si="80"/>
        <v>44371</v>
      </c>
      <c r="AT196" s="4">
        <f t="shared" si="81"/>
        <v>0</v>
      </c>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5">
        <f t="shared" si="82"/>
        <v>0</v>
      </c>
    </row>
    <row r="197" spans="1:73" ht="27.75" customHeight="1" x14ac:dyDescent="0.15">
      <c r="A197" s="19">
        <v>44372</v>
      </c>
      <c r="B197" s="3">
        <f t="shared" si="76"/>
        <v>26</v>
      </c>
      <c r="C197" s="3">
        <f t="shared" si="77"/>
        <v>5</v>
      </c>
      <c r="D197" s="79">
        <f t="shared" si="78"/>
        <v>1.25</v>
      </c>
      <c r="E197" s="60">
        <f t="shared" si="72"/>
        <v>0</v>
      </c>
      <c r="F197" s="60">
        <f t="shared" si="73"/>
        <v>0</v>
      </c>
      <c r="G197" s="80">
        <f t="shared" si="74"/>
        <v>1</v>
      </c>
      <c r="H197" s="60">
        <f t="shared" si="63"/>
        <v>1</v>
      </c>
      <c r="I197" s="61">
        <f t="shared" si="83"/>
        <v>0</v>
      </c>
      <c r="J197" s="21"/>
      <c r="K197" s="21"/>
      <c r="L197" s="21"/>
      <c r="M197" s="21"/>
      <c r="N197" s="22"/>
      <c r="O197" s="22"/>
      <c r="P197" s="85">
        <f t="shared" si="79"/>
        <v>0</v>
      </c>
      <c r="Q197" s="66">
        <f t="shared" si="64"/>
        <v>0</v>
      </c>
      <c r="R197" s="82">
        <f>(SUMIF($B$21:B197,B197,$Q$21:Q197))</f>
        <v>0</v>
      </c>
      <c r="S197" s="83">
        <f t="shared" si="88"/>
        <v>-2.4166666666666665</v>
      </c>
      <c r="T197" s="22">
        <f t="shared" si="65"/>
        <v>0</v>
      </c>
      <c r="U197" s="84">
        <f t="shared" si="66"/>
        <v>0</v>
      </c>
      <c r="V197" s="1">
        <f t="shared" si="67"/>
        <v>0</v>
      </c>
      <c r="W197" s="1">
        <f t="shared" si="68"/>
        <v>0</v>
      </c>
      <c r="X197" s="1">
        <f t="shared" si="75"/>
        <v>0</v>
      </c>
      <c r="Y197" s="83">
        <f t="shared" si="69"/>
        <v>0</v>
      </c>
      <c r="Z197" s="83">
        <f t="shared" si="70"/>
        <v>0</v>
      </c>
      <c r="AA197" s="1">
        <f t="shared" si="84"/>
        <v>0</v>
      </c>
      <c r="AB197" s="82"/>
      <c r="AC197" s="1"/>
      <c r="AD197" s="1">
        <f t="shared" si="71"/>
        <v>0</v>
      </c>
      <c r="AE197" s="21"/>
      <c r="AF197" s="20"/>
      <c r="AG197" s="20"/>
      <c r="AH197" s="21"/>
      <c r="AI197" s="21"/>
      <c r="AJ197" s="21"/>
      <c r="AK197" s="23"/>
      <c r="AL197" s="1">
        <f t="shared" si="85"/>
        <v>0</v>
      </c>
      <c r="AM197" s="1">
        <f t="shared" si="86"/>
        <v>7</v>
      </c>
      <c r="AN197" s="1">
        <f t="shared" si="87"/>
        <v>0.125</v>
      </c>
      <c r="AO197" s="96"/>
      <c r="AP197" s="96"/>
      <c r="AQ197" s="96"/>
      <c r="AR197" s="96"/>
      <c r="AS197" s="24">
        <f t="shared" si="80"/>
        <v>44372</v>
      </c>
      <c r="AT197" s="4">
        <f t="shared" si="81"/>
        <v>0</v>
      </c>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5">
        <f t="shared" si="82"/>
        <v>0</v>
      </c>
    </row>
    <row r="198" spans="1:73" ht="27.75" customHeight="1" x14ac:dyDescent="0.15">
      <c r="A198" s="19">
        <v>44373</v>
      </c>
      <c r="B198" s="3">
        <f t="shared" si="76"/>
        <v>26</v>
      </c>
      <c r="C198" s="3">
        <f t="shared" si="77"/>
        <v>6</v>
      </c>
      <c r="D198" s="79">
        <f t="shared" si="78"/>
        <v>1.25</v>
      </c>
      <c r="E198" s="60">
        <f t="shared" si="72"/>
        <v>0</v>
      </c>
      <c r="F198" s="60">
        <f t="shared" si="73"/>
        <v>0</v>
      </c>
      <c r="G198" s="80">
        <f t="shared" si="74"/>
        <v>1</v>
      </c>
      <c r="H198" s="60">
        <f t="shared" si="63"/>
        <v>1</v>
      </c>
      <c r="I198" s="61">
        <f t="shared" si="83"/>
        <v>0</v>
      </c>
      <c r="J198" s="21"/>
      <c r="K198" s="21"/>
      <c r="L198" s="21"/>
      <c r="M198" s="21"/>
      <c r="N198" s="22"/>
      <c r="O198" s="22"/>
      <c r="P198" s="85">
        <f t="shared" si="79"/>
        <v>0</v>
      </c>
      <c r="Q198" s="66">
        <f t="shared" si="64"/>
        <v>0</v>
      </c>
      <c r="R198" s="82">
        <f>(SUMIF($B$21:B198,B198,$Q$21:Q198))</f>
        <v>0</v>
      </c>
      <c r="S198" s="83">
        <f t="shared" si="88"/>
        <v>-2.4166666666666665</v>
      </c>
      <c r="T198" s="22">
        <f t="shared" si="65"/>
        <v>0</v>
      </c>
      <c r="U198" s="84">
        <f t="shared" si="66"/>
        <v>0</v>
      </c>
      <c r="V198" s="1">
        <f t="shared" si="67"/>
        <v>0</v>
      </c>
      <c r="W198" s="1">
        <f t="shared" si="68"/>
        <v>0</v>
      </c>
      <c r="X198" s="1">
        <f t="shared" si="75"/>
        <v>0</v>
      </c>
      <c r="Y198" s="83">
        <f t="shared" si="69"/>
        <v>0</v>
      </c>
      <c r="Z198" s="83">
        <f t="shared" si="70"/>
        <v>0</v>
      </c>
      <c r="AA198" s="1">
        <f t="shared" si="84"/>
        <v>0</v>
      </c>
      <c r="AB198" s="82"/>
      <c r="AC198" s="1"/>
      <c r="AD198" s="1">
        <f t="shared" si="71"/>
        <v>0</v>
      </c>
      <c r="AE198" s="21"/>
      <c r="AF198" s="20"/>
      <c r="AG198" s="20"/>
      <c r="AH198" s="21"/>
      <c r="AI198" s="21"/>
      <c r="AJ198" s="21"/>
      <c r="AK198" s="23"/>
      <c r="AL198" s="1">
        <f t="shared" si="85"/>
        <v>0</v>
      </c>
      <c r="AM198" s="1">
        <f t="shared" si="86"/>
        <v>7</v>
      </c>
      <c r="AN198" s="1">
        <f t="shared" si="87"/>
        <v>0.125</v>
      </c>
      <c r="AO198" s="96"/>
      <c r="AP198" s="96"/>
      <c r="AQ198" s="96"/>
      <c r="AR198" s="96"/>
      <c r="AS198" s="24">
        <f t="shared" si="80"/>
        <v>44373</v>
      </c>
      <c r="AT198" s="4">
        <f t="shared" si="81"/>
        <v>0</v>
      </c>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5">
        <f t="shared" si="82"/>
        <v>0</v>
      </c>
    </row>
    <row r="199" spans="1:73" ht="27.75" customHeight="1" x14ac:dyDescent="0.15">
      <c r="A199" s="19">
        <v>44374</v>
      </c>
      <c r="B199" s="3">
        <f t="shared" si="76"/>
        <v>26</v>
      </c>
      <c r="C199" s="3">
        <f t="shared" si="77"/>
        <v>7</v>
      </c>
      <c r="D199" s="79">
        <f t="shared" si="78"/>
        <v>1.25</v>
      </c>
      <c r="E199" s="60">
        <f t="shared" si="72"/>
        <v>0</v>
      </c>
      <c r="F199" s="60">
        <f t="shared" si="73"/>
        <v>0</v>
      </c>
      <c r="G199" s="80">
        <f t="shared" si="74"/>
        <v>1.5</v>
      </c>
      <c r="H199" s="60">
        <f t="shared" si="63"/>
        <v>1</v>
      </c>
      <c r="I199" s="61">
        <f t="shared" si="83"/>
        <v>0</v>
      </c>
      <c r="J199" s="21"/>
      <c r="K199" s="21"/>
      <c r="L199" s="21"/>
      <c r="M199" s="21"/>
      <c r="N199" s="22"/>
      <c r="O199" s="22"/>
      <c r="P199" s="85">
        <f t="shared" si="79"/>
        <v>0</v>
      </c>
      <c r="Q199" s="66">
        <f t="shared" si="64"/>
        <v>0</v>
      </c>
      <c r="R199" s="82">
        <f>(SUMIF($B$21:B199,B199,$Q$21:Q199))</f>
        <v>0</v>
      </c>
      <c r="S199" s="83">
        <f t="shared" si="88"/>
        <v>-2.4166666666666665</v>
      </c>
      <c r="T199" s="22">
        <f t="shared" si="65"/>
        <v>0</v>
      </c>
      <c r="U199" s="84">
        <f t="shared" si="66"/>
        <v>0</v>
      </c>
      <c r="V199" s="1">
        <f t="shared" si="67"/>
        <v>0</v>
      </c>
      <c r="W199" s="1">
        <f t="shared" si="68"/>
        <v>0</v>
      </c>
      <c r="X199" s="1">
        <f t="shared" si="75"/>
        <v>0</v>
      </c>
      <c r="Y199" s="83">
        <f t="shared" si="69"/>
        <v>0</v>
      </c>
      <c r="Z199" s="83">
        <f t="shared" si="70"/>
        <v>0</v>
      </c>
      <c r="AA199" s="1">
        <f t="shared" si="84"/>
        <v>0</v>
      </c>
      <c r="AB199" s="82"/>
      <c r="AC199" s="1"/>
      <c r="AD199" s="1">
        <f t="shared" si="71"/>
        <v>0</v>
      </c>
      <c r="AE199" s="21"/>
      <c r="AF199" s="20"/>
      <c r="AG199" s="20"/>
      <c r="AH199" s="21"/>
      <c r="AI199" s="21"/>
      <c r="AJ199" s="21"/>
      <c r="AK199" s="23"/>
      <c r="AL199" s="1">
        <f t="shared" si="85"/>
        <v>0</v>
      </c>
      <c r="AM199" s="1">
        <f t="shared" si="86"/>
        <v>7</v>
      </c>
      <c r="AN199" s="1">
        <f t="shared" si="87"/>
        <v>0.125</v>
      </c>
      <c r="AO199" s="96"/>
      <c r="AP199" s="96"/>
      <c r="AQ199" s="96"/>
      <c r="AR199" s="96"/>
      <c r="AS199" s="24">
        <f t="shared" si="80"/>
        <v>44374</v>
      </c>
      <c r="AT199" s="4">
        <f t="shared" si="81"/>
        <v>0</v>
      </c>
      <c r="AU199" s="21"/>
      <c r="AV199" s="21"/>
      <c r="AW199" s="21"/>
      <c r="AX199" s="21"/>
      <c r="AY199" s="21"/>
      <c r="AZ199" s="21"/>
      <c r="BA199" s="21"/>
      <c r="BB199" s="21"/>
      <c r="BC199" s="21"/>
      <c r="BD199" s="21"/>
      <c r="BE199" s="21"/>
      <c r="BF199" s="21"/>
      <c r="BG199" s="21"/>
      <c r="BH199" s="21"/>
      <c r="BI199" s="21"/>
      <c r="BJ199" s="21"/>
      <c r="BK199" s="21"/>
      <c r="BL199" s="21"/>
      <c r="BM199" s="21"/>
      <c r="BN199" s="21"/>
      <c r="BO199" s="21"/>
      <c r="BP199" s="21"/>
      <c r="BQ199" s="21"/>
      <c r="BR199" s="21"/>
      <c r="BS199" s="21"/>
      <c r="BT199" s="21"/>
      <c r="BU199" s="25">
        <f t="shared" si="82"/>
        <v>0</v>
      </c>
    </row>
    <row r="200" spans="1:73" ht="27" customHeight="1" x14ac:dyDescent="0.15">
      <c r="A200" s="19">
        <v>44375</v>
      </c>
      <c r="B200" s="3">
        <f t="shared" si="76"/>
        <v>26</v>
      </c>
      <c r="C200" s="3">
        <f t="shared" si="77"/>
        <v>1</v>
      </c>
      <c r="D200" s="79">
        <f t="shared" si="78"/>
        <v>1.25</v>
      </c>
      <c r="E200" s="60">
        <f t="shared" si="72"/>
        <v>0</v>
      </c>
      <c r="F200" s="60">
        <f t="shared" si="73"/>
        <v>0</v>
      </c>
      <c r="G200" s="80">
        <f t="shared" si="74"/>
        <v>1</v>
      </c>
      <c r="H200" s="60">
        <f t="shared" si="63"/>
        <v>1</v>
      </c>
      <c r="I200" s="61">
        <f t="shared" si="83"/>
        <v>0</v>
      </c>
      <c r="J200" s="21"/>
      <c r="K200" s="21"/>
      <c r="L200" s="21"/>
      <c r="M200" s="21"/>
      <c r="N200" s="22"/>
      <c r="O200" s="22"/>
      <c r="P200" s="85">
        <f t="shared" si="79"/>
        <v>0</v>
      </c>
      <c r="Q200" s="66">
        <f t="shared" si="64"/>
        <v>0</v>
      </c>
      <c r="R200" s="82">
        <f>(SUMIF($B$21:B200,B200,$Q$21:Q200))</f>
        <v>0</v>
      </c>
      <c r="S200" s="83">
        <f t="shared" si="88"/>
        <v>-2.4166666666666665</v>
      </c>
      <c r="T200" s="22">
        <f t="shared" si="65"/>
        <v>0</v>
      </c>
      <c r="U200" s="84">
        <f t="shared" si="66"/>
        <v>0</v>
      </c>
      <c r="V200" s="1">
        <f t="shared" si="67"/>
        <v>0</v>
      </c>
      <c r="W200" s="1">
        <f t="shared" si="68"/>
        <v>0</v>
      </c>
      <c r="X200" s="1">
        <f t="shared" si="75"/>
        <v>0</v>
      </c>
      <c r="Y200" s="83">
        <f t="shared" si="69"/>
        <v>0</v>
      </c>
      <c r="Z200" s="83">
        <f t="shared" si="70"/>
        <v>0</v>
      </c>
      <c r="AA200" s="1">
        <f t="shared" si="84"/>
        <v>0</v>
      </c>
      <c r="AB200" s="82"/>
      <c r="AC200" s="1"/>
      <c r="AD200" s="1">
        <f t="shared" si="71"/>
        <v>0</v>
      </c>
      <c r="AE200" s="21"/>
      <c r="AF200" s="20"/>
      <c r="AG200" s="20"/>
      <c r="AH200" s="21"/>
      <c r="AI200" s="21"/>
      <c r="AJ200" s="21"/>
      <c r="AK200" s="23"/>
      <c r="AL200" s="1">
        <f t="shared" si="85"/>
        <v>0</v>
      </c>
      <c r="AM200" s="1">
        <f t="shared" si="86"/>
        <v>7</v>
      </c>
      <c r="AN200" s="1">
        <f t="shared" si="87"/>
        <v>0.125</v>
      </c>
      <c r="AO200" s="96"/>
      <c r="AP200" s="96"/>
      <c r="AQ200" s="96"/>
      <c r="AR200" s="96"/>
      <c r="AS200" s="24">
        <f t="shared" si="80"/>
        <v>44375</v>
      </c>
      <c r="AT200" s="4">
        <f t="shared" si="81"/>
        <v>0</v>
      </c>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c r="BS200" s="21"/>
      <c r="BT200" s="21"/>
      <c r="BU200" s="25">
        <f t="shared" si="82"/>
        <v>0</v>
      </c>
    </row>
    <row r="201" spans="1:73" ht="27.75" customHeight="1" x14ac:dyDescent="0.15">
      <c r="A201" s="19">
        <v>44376</v>
      </c>
      <c r="B201" s="3">
        <f t="shared" si="76"/>
        <v>27</v>
      </c>
      <c r="C201" s="3">
        <f t="shared" si="77"/>
        <v>2</v>
      </c>
      <c r="D201" s="79">
        <f t="shared" si="78"/>
        <v>1.25</v>
      </c>
      <c r="E201" s="60">
        <f t="shared" si="72"/>
        <v>0</v>
      </c>
      <c r="F201" s="60">
        <f t="shared" si="73"/>
        <v>0</v>
      </c>
      <c r="G201" s="80">
        <f t="shared" si="74"/>
        <v>1</v>
      </c>
      <c r="H201" s="60">
        <f t="shared" si="63"/>
        <v>1</v>
      </c>
      <c r="I201" s="61">
        <f t="shared" si="83"/>
        <v>0</v>
      </c>
      <c r="J201" s="21"/>
      <c r="K201" s="21"/>
      <c r="L201" s="21"/>
      <c r="M201" s="21"/>
      <c r="N201" s="22"/>
      <c r="O201" s="22"/>
      <c r="P201" s="85">
        <f t="shared" si="79"/>
        <v>0</v>
      </c>
      <c r="Q201" s="66">
        <f t="shared" si="64"/>
        <v>0</v>
      </c>
      <c r="R201" s="82">
        <f>(SUMIF($B$21:B201,B201,$Q$21:Q201))</f>
        <v>0</v>
      </c>
      <c r="S201" s="83">
        <f t="shared" si="88"/>
        <v>-2.4166666666666665</v>
      </c>
      <c r="T201" s="22">
        <f t="shared" si="65"/>
        <v>0</v>
      </c>
      <c r="U201" s="84">
        <f t="shared" si="66"/>
        <v>0</v>
      </c>
      <c r="V201" s="1">
        <f t="shared" si="67"/>
        <v>0</v>
      </c>
      <c r="W201" s="1">
        <f t="shared" si="68"/>
        <v>0</v>
      </c>
      <c r="X201" s="1">
        <f t="shared" si="75"/>
        <v>0</v>
      </c>
      <c r="Y201" s="83">
        <f t="shared" si="69"/>
        <v>0</v>
      </c>
      <c r="Z201" s="83">
        <f t="shared" si="70"/>
        <v>0</v>
      </c>
      <c r="AA201" s="1">
        <f t="shared" si="84"/>
        <v>0</v>
      </c>
      <c r="AB201" s="82"/>
      <c r="AC201" s="1"/>
      <c r="AD201" s="1">
        <f t="shared" si="71"/>
        <v>0</v>
      </c>
      <c r="AE201" s="21"/>
      <c r="AF201" s="20"/>
      <c r="AG201" s="20"/>
      <c r="AH201" s="21"/>
      <c r="AI201" s="21"/>
      <c r="AJ201" s="21"/>
      <c r="AK201" s="23"/>
      <c r="AL201" s="1">
        <f t="shared" si="85"/>
        <v>0</v>
      </c>
      <c r="AM201" s="1">
        <f t="shared" si="86"/>
        <v>7</v>
      </c>
      <c r="AN201" s="1">
        <f t="shared" si="87"/>
        <v>0.125</v>
      </c>
      <c r="AO201" s="96"/>
      <c r="AP201" s="96"/>
      <c r="AQ201" s="96"/>
      <c r="AR201" s="96"/>
      <c r="AS201" s="24">
        <f t="shared" si="80"/>
        <v>44376</v>
      </c>
      <c r="AT201" s="4">
        <f t="shared" si="81"/>
        <v>0</v>
      </c>
      <c r="AU201" s="21"/>
      <c r="AV201" s="21"/>
      <c r="AW201" s="21"/>
      <c r="AX201" s="21"/>
      <c r="AY201" s="21"/>
      <c r="AZ201" s="21"/>
      <c r="BA201" s="21"/>
      <c r="BB201" s="21"/>
      <c r="BC201" s="21"/>
      <c r="BD201" s="21"/>
      <c r="BE201" s="21"/>
      <c r="BF201" s="21"/>
      <c r="BG201" s="21"/>
      <c r="BH201" s="21"/>
      <c r="BI201" s="21"/>
      <c r="BJ201" s="21"/>
      <c r="BK201" s="21"/>
      <c r="BL201" s="21"/>
      <c r="BM201" s="21"/>
      <c r="BN201" s="21"/>
      <c r="BO201" s="21"/>
      <c r="BP201" s="21"/>
      <c r="BQ201" s="21"/>
      <c r="BR201" s="21"/>
      <c r="BS201" s="21"/>
      <c r="BT201" s="21"/>
      <c r="BU201" s="25">
        <f t="shared" si="82"/>
        <v>0</v>
      </c>
    </row>
    <row r="202" spans="1:73" ht="27.75" customHeight="1" x14ac:dyDescent="0.15">
      <c r="A202" s="19">
        <v>44377</v>
      </c>
      <c r="B202" s="3">
        <f t="shared" si="76"/>
        <v>27</v>
      </c>
      <c r="C202" s="3">
        <f t="shared" si="77"/>
        <v>3</v>
      </c>
      <c r="D202" s="79">
        <f t="shared" si="78"/>
        <v>1.25</v>
      </c>
      <c r="E202" s="60">
        <f t="shared" si="72"/>
        <v>0</v>
      </c>
      <c r="F202" s="60">
        <f t="shared" si="73"/>
        <v>0</v>
      </c>
      <c r="G202" s="80">
        <f t="shared" si="74"/>
        <v>1</v>
      </c>
      <c r="H202" s="60">
        <f t="shared" si="63"/>
        <v>1</v>
      </c>
      <c r="I202" s="61">
        <f t="shared" si="83"/>
        <v>0</v>
      </c>
      <c r="J202" s="21"/>
      <c r="K202" s="21"/>
      <c r="L202" s="21"/>
      <c r="M202" s="21"/>
      <c r="N202" s="22"/>
      <c r="O202" s="22"/>
      <c r="P202" s="85">
        <f t="shared" si="79"/>
        <v>0</v>
      </c>
      <c r="Q202" s="66">
        <f t="shared" si="64"/>
        <v>0</v>
      </c>
      <c r="R202" s="82">
        <f>(SUMIF($B$21:B202,B202,$Q$21:Q202))</f>
        <v>0</v>
      </c>
      <c r="S202" s="83">
        <f t="shared" si="88"/>
        <v>-2.4166666666666665</v>
      </c>
      <c r="T202" s="22">
        <f t="shared" si="65"/>
        <v>0</v>
      </c>
      <c r="U202" s="84">
        <f t="shared" si="66"/>
        <v>0</v>
      </c>
      <c r="V202" s="1">
        <f t="shared" si="67"/>
        <v>0</v>
      </c>
      <c r="W202" s="1">
        <f t="shared" si="68"/>
        <v>0</v>
      </c>
      <c r="X202" s="1">
        <f t="shared" si="75"/>
        <v>0</v>
      </c>
      <c r="Y202" s="83">
        <f t="shared" si="69"/>
        <v>0</v>
      </c>
      <c r="Z202" s="83">
        <f t="shared" si="70"/>
        <v>0</v>
      </c>
      <c r="AA202" s="1">
        <f t="shared" si="84"/>
        <v>0</v>
      </c>
      <c r="AB202" s="82"/>
      <c r="AC202" s="1"/>
      <c r="AD202" s="1">
        <f t="shared" si="71"/>
        <v>0</v>
      </c>
      <c r="AE202" s="21"/>
      <c r="AF202" s="20"/>
      <c r="AG202" s="20"/>
      <c r="AH202" s="21"/>
      <c r="AI202" s="21"/>
      <c r="AJ202" s="21"/>
      <c r="AK202" s="23"/>
      <c r="AL202" s="1">
        <f t="shared" si="85"/>
        <v>0</v>
      </c>
      <c r="AM202" s="1">
        <f t="shared" si="86"/>
        <v>7</v>
      </c>
      <c r="AN202" s="1">
        <f t="shared" si="87"/>
        <v>0.125</v>
      </c>
      <c r="AO202" s="96"/>
      <c r="AP202" s="96"/>
      <c r="AQ202" s="96"/>
      <c r="AR202" s="96"/>
      <c r="AS202" s="24">
        <f t="shared" si="80"/>
        <v>44377</v>
      </c>
      <c r="AT202" s="4">
        <f t="shared" si="81"/>
        <v>0</v>
      </c>
      <c r="AU202" s="21"/>
      <c r="AV202" s="21"/>
      <c r="AW202" s="21"/>
      <c r="AX202" s="21"/>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5">
        <f t="shared" si="82"/>
        <v>0</v>
      </c>
    </row>
    <row r="203" spans="1:73" ht="27.75" customHeight="1" x14ac:dyDescent="0.15">
      <c r="A203" s="19">
        <v>44378</v>
      </c>
      <c r="B203" s="3">
        <f t="shared" si="76"/>
        <v>27</v>
      </c>
      <c r="C203" s="3">
        <f t="shared" si="77"/>
        <v>4</v>
      </c>
      <c r="D203" s="79">
        <f t="shared" si="78"/>
        <v>1.25</v>
      </c>
      <c r="E203" s="60">
        <f t="shared" si="72"/>
        <v>0</v>
      </c>
      <c r="F203" s="60">
        <f t="shared" si="73"/>
        <v>0</v>
      </c>
      <c r="G203" s="80">
        <f t="shared" si="74"/>
        <v>1</v>
      </c>
      <c r="H203" s="60">
        <f t="shared" si="63"/>
        <v>1</v>
      </c>
      <c r="I203" s="61">
        <f t="shared" si="83"/>
        <v>0</v>
      </c>
      <c r="J203" s="21"/>
      <c r="K203" s="21"/>
      <c r="L203" s="21"/>
      <c r="M203" s="21"/>
      <c r="N203" s="22"/>
      <c r="O203" s="22"/>
      <c r="P203" s="85">
        <f t="shared" si="79"/>
        <v>0</v>
      </c>
      <c r="Q203" s="66">
        <f t="shared" si="64"/>
        <v>0</v>
      </c>
      <c r="R203" s="82">
        <f>(SUMIF($B$21:B203,B203,$Q$21:Q203))</f>
        <v>0</v>
      </c>
      <c r="S203" s="83">
        <f t="shared" si="88"/>
        <v>-2.4166666666666665</v>
      </c>
      <c r="T203" s="22">
        <f t="shared" si="65"/>
        <v>0</v>
      </c>
      <c r="U203" s="84">
        <f t="shared" si="66"/>
        <v>0</v>
      </c>
      <c r="V203" s="1">
        <f t="shared" si="67"/>
        <v>0</v>
      </c>
      <c r="W203" s="1">
        <f t="shared" si="68"/>
        <v>0</v>
      </c>
      <c r="X203" s="1">
        <f t="shared" si="75"/>
        <v>0</v>
      </c>
      <c r="Y203" s="83">
        <f t="shared" si="69"/>
        <v>0</v>
      </c>
      <c r="Z203" s="83">
        <f t="shared" si="70"/>
        <v>0</v>
      </c>
      <c r="AA203" s="1">
        <f t="shared" si="84"/>
        <v>0</v>
      </c>
      <c r="AB203" s="82"/>
      <c r="AC203" s="1"/>
      <c r="AD203" s="1">
        <f t="shared" si="71"/>
        <v>0</v>
      </c>
      <c r="AE203" s="21"/>
      <c r="AF203" s="20"/>
      <c r="AG203" s="20"/>
      <c r="AH203" s="21"/>
      <c r="AI203" s="21"/>
      <c r="AJ203" s="21"/>
      <c r="AK203" s="23"/>
      <c r="AL203" s="1">
        <f t="shared" si="85"/>
        <v>0</v>
      </c>
      <c r="AM203" s="1">
        <f t="shared" si="86"/>
        <v>7</v>
      </c>
      <c r="AN203" s="1">
        <f t="shared" si="87"/>
        <v>0.125</v>
      </c>
      <c r="AO203" s="96"/>
      <c r="AP203" s="96"/>
      <c r="AQ203" s="96"/>
      <c r="AR203" s="96"/>
      <c r="AS203" s="24">
        <f t="shared" si="80"/>
        <v>44378</v>
      </c>
      <c r="AT203" s="4">
        <f t="shared" si="81"/>
        <v>0</v>
      </c>
      <c r="AU203" s="21"/>
      <c r="AV203" s="21"/>
      <c r="AW203" s="21"/>
      <c r="AX203" s="21"/>
      <c r="AY203" s="21"/>
      <c r="AZ203" s="21"/>
      <c r="BA203" s="21"/>
      <c r="BB203" s="21"/>
      <c r="BC203" s="21"/>
      <c r="BD203" s="21"/>
      <c r="BE203" s="21"/>
      <c r="BF203" s="21"/>
      <c r="BG203" s="21"/>
      <c r="BH203" s="21"/>
      <c r="BI203" s="21"/>
      <c r="BJ203" s="21"/>
      <c r="BK203" s="21"/>
      <c r="BL203" s="21"/>
      <c r="BM203" s="21"/>
      <c r="BN203" s="21"/>
      <c r="BO203" s="21"/>
      <c r="BP203" s="21"/>
      <c r="BQ203" s="21"/>
      <c r="BR203" s="21"/>
      <c r="BS203" s="21"/>
      <c r="BT203" s="21"/>
      <c r="BU203" s="25">
        <f t="shared" si="82"/>
        <v>0</v>
      </c>
    </row>
    <row r="204" spans="1:73" ht="27.75" customHeight="1" x14ac:dyDescent="0.15">
      <c r="A204" s="19">
        <v>44379</v>
      </c>
      <c r="B204" s="3">
        <f t="shared" si="76"/>
        <v>27</v>
      </c>
      <c r="C204" s="3">
        <f t="shared" si="77"/>
        <v>5</v>
      </c>
      <c r="D204" s="79">
        <f t="shared" si="78"/>
        <v>1.25</v>
      </c>
      <c r="E204" s="60">
        <f t="shared" si="72"/>
        <v>0</v>
      </c>
      <c r="F204" s="60">
        <f t="shared" si="73"/>
        <v>0</v>
      </c>
      <c r="G204" s="80">
        <f t="shared" si="74"/>
        <v>1</v>
      </c>
      <c r="H204" s="60">
        <f t="shared" si="63"/>
        <v>1</v>
      </c>
      <c r="I204" s="61">
        <f t="shared" si="83"/>
        <v>0</v>
      </c>
      <c r="J204" s="21"/>
      <c r="K204" s="21"/>
      <c r="L204" s="21"/>
      <c r="M204" s="21"/>
      <c r="N204" s="22"/>
      <c r="O204" s="22"/>
      <c r="P204" s="85">
        <f t="shared" si="79"/>
        <v>0</v>
      </c>
      <c r="Q204" s="66">
        <f t="shared" si="64"/>
        <v>0</v>
      </c>
      <c r="R204" s="82">
        <f>(SUMIF($B$21:B204,B204,$Q$21:Q204))</f>
        <v>0</v>
      </c>
      <c r="S204" s="83">
        <f t="shared" si="88"/>
        <v>-2.4166666666666665</v>
      </c>
      <c r="T204" s="22">
        <f t="shared" si="65"/>
        <v>0</v>
      </c>
      <c r="U204" s="84">
        <f t="shared" si="66"/>
        <v>0</v>
      </c>
      <c r="V204" s="1">
        <f t="shared" si="67"/>
        <v>0</v>
      </c>
      <c r="W204" s="1">
        <f t="shared" si="68"/>
        <v>0</v>
      </c>
      <c r="X204" s="1">
        <f t="shared" si="75"/>
        <v>0</v>
      </c>
      <c r="Y204" s="83">
        <f t="shared" si="69"/>
        <v>0</v>
      </c>
      <c r="Z204" s="83">
        <f t="shared" si="70"/>
        <v>0</v>
      </c>
      <c r="AA204" s="1">
        <f t="shared" si="84"/>
        <v>0</v>
      </c>
      <c r="AB204" s="82"/>
      <c r="AC204" s="1"/>
      <c r="AD204" s="1">
        <f t="shared" si="71"/>
        <v>0</v>
      </c>
      <c r="AE204" s="21"/>
      <c r="AF204" s="20"/>
      <c r="AG204" s="20"/>
      <c r="AH204" s="21"/>
      <c r="AI204" s="21"/>
      <c r="AJ204" s="21"/>
      <c r="AK204" s="23"/>
      <c r="AL204" s="1">
        <f t="shared" si="85"/>
        <v>0</v>
      </c>
      <c r="AM204" s="1">
        <f t="shared" si="86"/>
        <v>7</v>
      </c>
      <c r="AN204" s="1">
        <f t="shared" si="87"/>
        <v>0.125</v>
      </c>
      <c r="AO204" s="96"/>
      <c r="AP204" s="96"/>
      <c r="AQ204" s="96"/>
      <c r="AR204" s="96"/>
      <c r="AS204" s="24">
        <f t="shared" si="80"/>
        <v>44379</v>
      </c>
      <c r="AT204" s="4">
        <f t="shared" si="81"/>
        <v>0</v>
      </c>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5">
        <f t="shared" si="82"/>
        <v>0</v>
      </c>
    </row>
    <row r="205" spans="1:73" ht="27.75" customHeight="1" x14ac:dyDescent="0.15">
      <c r="A205" s="19">
        <v>44380</v>
      </c>
      <c r="B205" s="3">
        <f t="shared" si="76"/>
        <v>27</v>
      </c>
      <c r="C205" s="3">
        <f t="shared" si="77"/>
        <v>6</v>
      </c>
      <c r="D205" s="79">
        <f t="shared" si="78"/>
        <v>1.25</v>
      </c>
      <c r="E205" s="60">
        <f t="shared" si="72"/>
        <v>0</v>
      </c>
      <c r="F205" s="60">
        <f t="shared" si="73"/>
        <v>0</v>
      </c>
      <c r="G205" s="80">
        <f t="shared" si="74"/>
        <v>1</v>
      </c>
      <c r="H205" s="60">
        <f t="shared" si="63"/>
        <v>1</v>
      </c>
      <c r="I205" s="61">
        <f t="shared" si="83"/>
        <v>0</v>
      </c>
      <c r="J205" s="21"/>
      <c r="K205" s="21"/>
      <c r="L205" s="21"/>
      <c r="M205" s="21"/>
      <c r="N205" s="22"/>
      <c r="O205" s="22"/>
      <c r="P205" s="85">
        <f t="shared" si="79"/>
        <v>0</v>
      </c>
      <c r="Q205" s="66">
        <f t="shared" si="64"/>
        <v>0</v>
      </c>
      <c r="R205" s="82">
        <f>(SUMIF($B$21:B205,B205,$Q$21:Q205))</f>
        <v>0</v>
      </c>
      <c r="S205" s="83">
        <f t="shared" si="88"/>
        <v>-2.4166666666666665</v>
      </c>
      <c r="T205" s="22">
        <f t="shared" si="65"/>
        <v>0</v>
      </c>
      <c r="U205" s="84">
        <f t="shared" si="66"/>
        <v>0</v>
      </c>
      <c r="V205" s="1">
        <f t="shared" si="67"/>
        <v>0</v>
      </c>
      <c r="W205" s="1">
        <f t="shared" si="68"/>
        <v>0</v>
      </c>
      <c r="X205" s="1">
        <f t="shared" si="75"/>
        <v>0</v>
      </c>
      <c r="Y205" s="83">
        <f t="shared" si="69"/>
        <v>0</v>
      </c>
      <c r="Z205" s="83">
        <f t="shared" si="70"/>
        <v>0</v>
      </c>
      <c r="AA205" s="1">
        <f t="shared" si="84"/>
        <v>0</v>
      </c>
      <c r="AB205" s="82"/>
      <c r="AC205" s="1"/>
      <c r="AD205" s="1">
        <f t="shared" si="71"/>
        <v>0</v>
      </c>
      <c r="AE205" s="21"/>
      <c r="AF205" s="20"/>
      <c r="AG205" s="20"/>
      <c r="AH205" s="21"/>
      <c r="AI205" s="21"/>
      <c r="AJ205" s="21"/>
      <c r="AK205" s="23"/>
      <c r="AL205" s="1">
        <f t="shared" si="85"/>
        <v>0</v>
      </c>
      <c r="AM205" s="1">
        <f t="shared" si="86"/>
        <v>7</v>
      </c>
      <c r="AN205" s="1">
        <f t="shared" si="87"/>
        <v>0.125</v>
      </c>
      <c r="AO205" s="96"/>
      <c r="AP205" s="96"/>
      <c r="AQ205" s="96"/>
      <c r="AR205" s="96"/>
      <c r="AS205" s="24">
        <f t="shared" si="80"/>
        <v>44380</v>
      </c>
      <c r="AT205" s="4">
        <f t="shared" si="81"/>
        <v>0</v>
      </c>
      <c r="AU205" s="21"/>
      <c r="AV205" s="21"/>
      <c r="AW205" s="21"/>
      <c r="AX205" s="21"/>
      <c r="AY205" s="21"/>
      <c r="AZ205" s="21"/>
      <c r="BA205" s="21"/>
      <c r="BB205" s="21"/>
      <c r="BC205" s="21"/>
      <c r="BD205" s="21"/>
      <c r="BE205" s="21"/>
      <c r="BF205" s="21"/>
      <c r="BG205" s="21"/>
      <c r="BH205" s="21"/>
      <c r="BI205" s="21"/>
      <c r="BJ205" s="21"/>
      <c r="BK205" s="21"/>
      <c r="BL205" s="21"/>
      <c r="BM205" s="21"/>
      <c r="BN205" s="21"/>
      <c r="BO205" s="21"/>
      <c r="BP205" s="21"/>
      <c r="BQ205" s="21"/>
      <c r="BR205" s="21"/>
      <c r="BS205" s="21"/>
      <c r="BT205" s="21"/>
      <c r="BU205" s="25">
        <f t="shared" si="82"/>
        <v>0</v>
      </c>
    </row>
    <row r="206" spans="1:73" ht="27.75" customHeight="1" x14ac:dyDescent="0.15">
      <c r="A206" s="19">
        <v>44381</v>
      </c>
      <c r="B206" s="3">
        <f t="shared" si="76"/>
        <v>27</v>
      </c>
      <c r="C206" s="3">
        <f t="shared" si="77"/>
        <v>7</v>
      </c>
      <c r="D206" s="79">
        <f t="shared" si="78"/>
        <v>1.25</v>
      </c>
      <c r="E206" s="60">
        <f t="shared" si="72"/>
        <v>0</v>
      </c>
      <c r="F206" s="60">
        <f t="shared" si="73"/>
        <v>0</v>
      </c>
      <c r="G206" s="80">
        <f t="shared" si="74"/>
        <v>1.5</v>
      </c>
      <c r="H206" s="60">
        <f t="shared" si="63"/>
        <v>1</v>
      </c>
      <c r="I206" s="61">
        <f t="shared" si="83"/>
        <v>0</v>
      </c>
      <c r="J206" s="21"/>
      <c r="K206" s="21"/>
      <c r="L206" s="21"/>
      <c r="M206" s="21"/>
      <c r="N206" s="22"/>
      <c r="O206" s="22"/>
      <c r="P206" s="85">
        <f t="shared" si="79"/>
        <v>0</v>
      </c>
      <c r="Q206" s="66">
        <f t="shared" si="64"/>
        <v>0</v>
      </c>
      <c r="R206" s="82">
        <f>(SUMIF($B$21:B206,B206,$Q$21:Q206))</f>
        <v>0</v>
      </c>
      <c r="S206" s="83">
        <f t="shared" si="88"/>
        <v>-2.4166666666666665</v>
      </c>
      <c r="T206" s="22">
        <f t="shared" si="65"/>
        <v>0</v>
      </c>
      <c r="U206" s="84">
        <f t="shared" si="66"/>
        <v>0</v>
      </c>
      <c r="V206" s="1">
        <f t="shared" si="67"/>
        <v>0</v>
      </c>
      <c r="W206" s="1">
        <f t="shared" si="68"/>
        <v>0</v>
      </c>
      <c r="X206" s="1">
        <f t="shared" si="75"/>
        <v>0</v>
      </c>
      <c r="Y206" s="83">
        <f t="shared" si="69"/>
        <v>0</v>
      </c>
      <c r="Z206" s="83">
        <f t="shared" si="70"/>
        <v>0</v>
      </c>
      <c r="AA206" s="1">
        <f t="shared" si="84"/>
        <v>0</v>
      </c>
      <c r="AB206" s="82"/>
      <c r="AC206" s="1"/>
      <c r="AD206" s="1">
        <f t="shared" si="71"/>
        <v>0</v>
      </c>
      <c r="AE206" s="21"/>
      <c r="AF206" s="20"/>
      <c r="AG206" s="20"/>
      <c r="AH206" s="21"/>
      <c r="AI206" s="21"/>
      <c r="AJ206" s="21"/>
      <c r="AK206" s="23"/>
      <c r="AL206" s="1">
        <f t="shared" si="85"/>
        <v>0</v>
      </c>
      <c r="AM206" s="1">
        <f t="shared" si="86"/>
        <v>7</v>
      </c>
      <c r="AN206" s="1">
        <f t="shared" si="87"/>
        <v>0.125</v>
      </c>
      <c r="AO206" s="96"/>
      <c r="AP206" s="96"/>
      <c r="AQ206" s="96"/>
      <c r="AR206" s="96"/>
      <c r="AS206" s="24">
        <f t="shared" si="80"/>
        <v>44381</v>
      </c>
      <c r="AT206" s="4">
        <f t="shared" si="81"/>
        <v>0</v>
      </c>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5">
        <f t="shared" si="82"/>
        <v>0</v>
      </c>
    </row>
    <row r="207" spans="1:73" ht="27.75" customHeight="1" x14ac:dyDescent="0.15">
      <c r="A207" s="19">
        <v>44382</v>
      </c>
      <c r="B207" s="3">
        <f t="shared" si="76"/>
        <v>27</v>
      </c>
      <c r="C207" s="3">
        <f t="shared" si="77"/>
        <v>1</v>
      </c>
      <c r="D207" s="79">
        <f t="shared" si="78"/>
        <v>1.25</v>
      </c>
      <c r="E207" s="60">
        <f t="shared" si="72"/>
        <v>0</v>
      </c>
      <c r="F207" s="60">
        <f t="shared" si="73"/>
        <v>0</v>
      </c>
      <c r="G207" s="80">
        <f t="shared" si="74"/>
        <v>1</v>
      </c>
      <c r="H207" s="60">
        <f t="shared" si="63"/>
        <v>1</v>
      </c>
      <c r="I207" s="61">
        <f t="shared" si="83"/>
        <v>0</v>
      </c>
      <c r="J207" s="21"/>
      <c r="K207" s="21"/>
      <c r="L207" s="21"/>
      <c r="M207" s="21"/>
      <c r="N207" s="22"/>
      <c r="O207" s="22"/>
      <c r="P207" s="85">
        <f t="shared" si="79"/>
        <v>0</v>
      </c>
      <c r="Q207" s="66">
        <f t="shared" si="64"/>
        <v>0</v>
      </c>
      <c r="R207" s="82">
        <f>(SUMIF($B$21:B207,B207,$Q$21:Q207))</f>
        <v>0</v>
      </c>
      <c r="S207" s="83">
        <f t="shared" si="88"/>
        <v>-2.4166666666666665</v>
      </c>
      <c r="T207" s="22">
        <f t="shared" si="65"/>
        <v>0</v>
      </c>
      <c r="U207" s="84">
        <f t="shared" si="66"/>
        <v>0</v>
      </c>
      <c r="V207" s="1">
        <f t="shared" si="67"/>
        <v>0</v>
      </c>
      <c r="W207" s="1">
        <f t="shared" si="68"/>
        <v>0</v>
      </c>
      <c r="X207" s="1">
        <f t="shared" si="75"/>
        <v>0</v>
      </c>
      <c r="Y207" s="83">
        <f t="shared" si="69"/>
        <v>0</v>
      </c>
      <c r="Z207" s="83">
        <f t="shared" si="70"/>
        <v>0</v>
      </c>
      <c r="AA207" s="1">
        <f t="shared" si="84"/>
        <v>0</v>
      </c>
      <c r="AB207" s="82"/>
      <c r="AC207" s="1"/>
      <c r="AD207" s="1">
        <f t="shared" si="71"/>
        <v>0</v>
      </c>
      <c r="AE207" s="21"/>
      <c r="AF207" s="20"/>
      <c r="AG207" s="20"/>
      <c r="AH207" s="21"/>
      <c r="AI207" s="21"/>
      <c r="AJ207" s="21"/>
      <c r="AK207" s="23"/>
      <c r="AL207" s="1">
        <f t="shared" si="85"/>
        <v>0</v>
      </c>
      <c r="AM207" s="1">
        <f t="shared" si="86"/>
        <v>7</v>
      </c>
      <c r="AN207" s="1">
        <f t="shared" si="87"/>
        <v>0.125</v>
      </c>
      <c r="AO207" s="96"/>
      <c r="AP207" s="96"/>
      <c r="AQ207" s="96"/>
      <c r="AR207" s="96"/>
      <c r="AS207" s="24">
        <f t="shared" si="80"/>
        <v>44382</v>
      </c>
      <c r="AT207" s="4">
        <f t="shared" si="81"/>
        <v>0</v>
      </c>
      <c r="AU207" s="21"/>
      <c r="AV207" s="21"/>
      <c r="AW207" s="21"/>
      <c r="AX207" s="21"/>
      <c r="AY207" s="21"/>
      <c r="AZ207" s="21"/>
      <c r="BA207" s="21"/>
      <c r="BB207" s="21"/>
      <c r="BC207" s="21"/>
      <c r="BD207" s="21"/>
      <c r="BE207" s="21"/>
      <c r="BF207" s="21"/>
      <c r="BG207" s="21"/>
      <c r="BH207" s="21"/>
      <c r="BI207" s="21"/>
      <c r="BJ207" s="21"/>
      <c r="BK207" s="21"/>
      <c r="BL207" s="21"/>
      <c r="BM207" s="21"/>
      <c r="BN207" s="21"/>
      <c r="BO207" s="21"/>
      <c r="BP207" s="21"/>
      <c r="BQ207" s="21"/>
      <c r="BR207" s="21"/>
      <c r="BS207" s="21"/>
      <c r="BT207" s="21"/>
      <c r="BU207" s="25">
        <f t="shared" si="82"/>
        <v>0</v>
      </c>
    </row>
    <row r="208" spans="1:73" ht="27.75" customHeight="1" x14ac:dyDescent="0.15">
      <c r="A208" s="19">
        <v>44383</v>
      </c>
      <c r="B208" s="3">
        <f t="shared" si="76"/>
        <v>28</v>
      </c>
      <c r="C208" s="3">
        <f t="shared" si="77"/>
        <v>2</v>
      </c>
      <c r="D208" s="79">
        <f t="shared" si="78"/>
        <v>1.25</v>
      </c>
      <c r="E208" s="60">
        <f t="shared" si="72"/>
        <v>0</v>
      </c>
      <c r="F208" s="60">
        <f t="shared" si="73"/>
        <v>0</v>
      </c>
      <c r="G208" s="80">
        <f t="shared" si="74"/>
        <v>1</v>
      </c>
      <c r="H208" s="60">
        <f t="shared" si="63"/>
        <v>1</v>
      </c>
      <c r="I208" s="61">
        <f t="shared" si="83"/>
        <v>0</v>
      </c>
      <c r="J208" s="21"/>
      <c r="K208" s="21"/>
      <c r="L208" s="21"/>
      <c r="M208" s="21"/>
      <c r="N208" s="22"/>
      <c r="O208" s="22"/>
      <c r="P208" s="85">
        <f t="shared" si="79"/>
        <v>0</v>
      </c>
      <c r="Q208" s="66">
        <f t="shared" si="64"/>
        <v>0</v>
      </c>
      <c r="R208" s="82">
        <f>(SUMIF($B$21:B208,B208,$Q$21:Q208))</f>
        <v>0</v>
      </c>
      <c r="S208" s="83">
        <f t="shared" si="88"/>
        <v>-2.4166666666666665</v>
      </c>
      <c r="T208" s="22">
        <f t="shared" si="65"/>
        <v>0</v>
      </c>
      <c r="U208" s="84">
        <f t="shared" si="66"/>
        <v>0</v>
      </c>
      <c r="V208" s="1">
        <f t="shared" si="67"/>
        <v>0</v>
      </c>
      <c r="W208" s="1">
        <f t="shared" si="68"/>
        <v>0</v>
      </c>
      <c r="X208" s="1">
        <f t="shared" si="75"/>
        <v>0</v>
      </c>
      <c r="Y208" s="83">
        <f t="shared" si="69"/>
        <v>0</v>
      </c>
      <c r="Z208" s="83">
        <f t="shared" si="70"/>
        <v>0</v>
      </c>
      <c r="AA208" s="1">
        <f t="shared" si="84"/>
        <v>0</v>
      </c>
      <c r="AB208" s="82"/>
      <c r="AC208" s="1"/>
      <c r="AD208" s="1">
        <f t="shared" si="71"/>
        <v>0</v>
      </c>
      <c r="AE208" s="21"/>
      <c r="AF208" s="20"/>
      <c r="AG208" s="20"/>
      <c r="AH208" s="21"/>
      <c r="AI208" s="21"/>
      <c r="AJ208" s="21"/>
      <c r="AK208" s="23"/>
      <c r="AL208" s="1">
        <f t="shared" si="85"/>
        <v>0</v>
      </c>
      <c r="AM208" s="1">
        <f t="shared" si="86"/>
        <v>7</v>
      </c>
      <c r="AN208" s="1">
        <f t="shared" si="87"/>
        <v>0.125</v>
      </c>
      <c r="AO208" s="96"/>
      <c r="AP208" s="96"/>
      <c r="AQ208" s="96"/>
      <c r="AR208" s="96"/>
      <c r="AS208" s="24">
        <f t="shared" si="80"/>
        <v>44383</v>
      </c>
      <c r="AT208" s="4">
        <f t="shared" si="81"/>
        <v>0</v>
      </c>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5">
        <f t="shared" si="82"/>
        <v>0</v>
      </c>
    </row>
    <row r="209" spans="1:73" ht="27.75" customHeight="1" x14ac:dyDescent="0.15">
      <c r="A209" s="19">
        <v>44384</v>
      </c>
      <c r="B209" s="3">
        <f t="shared" si="76"/>
        <v>28</v>
      </c>
      <c r="C209" s="3">
        <f t="shared" si="77"/>
        <v>3</v>
      </c>
      <c r="D209" s="79">
        <f t="shared" si="78"/>
        <v>1.25</v>
      </c>
      <c r="E209" s="60">
        <f t="shared" si="72"/>
        <v>0</v>
      </c>
      <c r="F209" s="60">
        <f t="shared" si="73"/>
        <v>0</v>
      </c>
      <c r="G209" s="80">
        <f t="shared" si="74"/>
        <v>1</v>
      </c>
      <c r="H209" s="60">
        <f t="shared" si="63"/>
        <v>1</v>
      </c>
      <c r="I209" s="61">
        <f t="shared" si="83"/>
        <v>0</v>
      </c>
      <c r="J209" s="21"/>
      <c r="K209" s="21"/>
      <c r="L209" s="21"/>
      <c r="M209" s="21"/>
      <c r="N209" s="22"/>
      <c r="O209" s="22"/>
      <c r="P209" s="85">
        <f t="shared" si="79"/>
        <v>0</v>
      </c>
      <c r="Q209" s="66">
        <f t="shared" si="64"/>
        <v>0</v>
      </c>
      <c r="R209" s="82">
        <f>(SUMIF($B$21:B209,B209,$Q$21:Q209))</f>
        <v>0</v>
      </c>
      <c r="S209" s="83">
        <f t="shared" si="88"/>
        <v>-2.4166666666666665</v>
      </c>
      <c r="T209" s="22">
        <f t="shared" si="65"/>
        <v>0</v>
      </c>
      <c r="U209" s="84">
        <f t="shared" si="66"/>
        <v>0</v>
      </c>
      <c r="V209" s="1">
        <f t="shared" si="67"/>
        <v>0</v>
      </c>
      <c r="W209" s="1">
        <f t="shared" si="68"/>
        <v>0</v>
      </c>
      <c r="X209" s="1">
        <f t="shared" si="75"/>
        <v>0</v>
      </c>
      <c r="Y209" s="83">
        <f t="shared" si="69"/>
        <v>0</v>
      </c>
      <c r="Z209" s="83">
        <f t="shared" si="70"/>
        <v>0</v>
      </c>
      <c r="AA209" s="1">
        <f t="shared" si="84"/>
        <v>0</v>
      </c>
      <c r="AB209" s="82"/>
      <c r="AC209" s="1"/>
      <c r="AD209" s="1">
        <f t="shared" si="71"/>
        <v>0</v>
      </c>
      <c r="AE209" s="21"/>
      <c r="AF209" s="20"/>
      <c r="AG209" s="20"/>
      <c r="AH209" s="21"/>
      <c r="AI209" s="21"/>
      <c r="AJ209" s="21"/>
      <c r="AK209" s="23"/>
      <c r="AL209" s="1">
        <f t="shared" si="85"/>
        <v>0</v>
      </c>
      <c r="AM209" s="1">
        <f t="shared" si="86"/>
        <v>7</v>
      </c>
      <c r="AN209" s="1">
        <f t="shared" si="87"/>
        <v>0.125</v>
      </c>
      <c r="AO209" s="96"/>
      <c r="AP209" s="96"/>
      <c r="AQ209" s="96"/>
      <c r="AR209" s="96"/>
      <c r="AS209" s="24">
        <f t="shared" si="80"/>
        <v>44384</v>
      </c>
      <c r="AT209" s="4">
        <f t="shared" si="81"/>
        <v>0</v>
      </c>
      <c r="AU209" s="21"/>
      <c r="AV209" s="21"/>
      <c r="AW209" s="21"/>
      <c r="AX209" s="21"/>
      <c r="AY209" s="21"/>
      <c r="AZ209" s="21"/>
      <c r="BA209" s="21"/>
      <c r="BB209" s="21"/>
      <c r="BC209" s="21"/>
      <c r="BD209" s="21"/>
      <c r="BE209" s="21"/>
      <c r="BF209" s="21"/>
      <c r="BG209" s="21"/>
      <c r="BH209" s="21"/>
      <c r="BI209" s="21"/>
      <c r="BJ209" s="21"/>
      <c r="BK209" s="21"/>
      <c r="BL209" s="21"/>
      <c r="BM209" s="21"/>
      <c r="BN209" s="21"/>
      <c r="BO209" s="21"/>
      <c r="BP209" s="21"/>
      <c r="BQ209" s="21"/>
      <c r="BR209" s="21"/>
      <c r="BS209" s="21"/>
      <c r="BT209" s="21"/>
      <c r="BU209" s="25">
        <f t="shared" si="82"/>
        <v>0</v>
      </c>
    </row>
    <row r="210" spans="1:73" ht="27.75" customHeight="1" x14ac:dyDescent="0.15">
      <c r="A210" s="19">
        <v>44385</v>
      </c>
      <c r="B210" s="3">
        <f t="shared" si="76"/>
        <v>28</v>
      </c>
      <c r="C210" s="3">
        <f t="shared" si="77"/>
        <v>4</v>
      </c>
      <c r="D210" s="79">
        <f t="shared" si="78"/>
        <v>1.25</v>
      </c>
      <c r="E210" s="60">
        <f t="shared" si="72"/>
        <v>0</v>
      </c>
      <c r="F210" s="60">
        <f t="shared" si="73"/>
        <v>0</v>
      </c>
      <c r="G210" s="80">
        <f t="shared" si="74"/>
        <v>1</v>
      </c>
      <c r="H210" s="60">
        <f t="shared" si="63"/>
        <v>1</v>
      </c>
      <c r="I210" s="61">
        <f t="shared" si="83"/>
        <v>0</v>
      </c>
      <c r="J210" s="21"/>
      <c r="K210" s="21"/>
      <c r="L210" s="21"/>
      <c r="M210" s="21"/>
      <c r="N210" s="22"/>
      <c r="O210" s="22"/>
      <c r="P210" s="85">
        <f t="shared" si="79"/>
        <v>0</v>
      </c>
      <c r="Q210" s="66">
        <f t="shared" si="64"/>
        <v>0</v>
      </c>
      <c r="R210" s="82">
        <f>(SUMIF($B$21:B210,B210,$Q$21:Q210))</f>
        <v>0</v>
      </c>
      <c r="S210" s="83">
        <f t="shared" si="88"/>
        <v>-2.4166666666666665</v>
      </c>
      <c r="T210" s="22">
        <f t="shared" si="65"/>
        <v>0</v>
      </c>
      <c r="U210" s="84">
        <f t="shared" si="66"/>
        <v>0</v>
      </c>
      <c r="V210" s="1">
        <f t="shared" si="67"/>
        <v>0</v>
      </c>
      <c r="W210" s="1">
        <f t="shared" si="68"/>
        <v>0</v>
      </c>
      <c r="X210" s="1">
        <f t="shared" si="75"/>
        <v>0</v>
      </c>
      <c r="Y210" s="83">
        <f t="shared" si="69"/>
        <v>0</v>
      </c>
      <c r="Z210" s="83">
        <f t="shared" si="70"/>
        <v>0</v>
      </c>
      <c r="AA210" s="1">
        <f t="shared" si="84"/>
        <v>0</v>
      </c>
      <c r="AB210" s="82"/>
      <c r="AC210" s="1"/>
      <c r="AD210" s="1">
        <f t="shared" si="71"/>
        <v>0</v>
      </c>
      <c r="AE210" s="21"/>
      <c r="AF210" s="20"/>
      <c r="AG210" s="20"/>
      <c r="AH210" s="21"/>
      <c r="AI210" s="21"/>
      <c r="AJ210" s="21"/>
      <c r="AK210" s="23"/>
      <c r="AL210" s="1">
        <f t="shared" si="85"/>
        <v>0</v>
      </c>
      <c r="AM210" s="1">
        <f t="shared" si="86"/>
        <v>7</v>
      </c>
      <c r="AN210" s="1">
        <f t="shared" si="87"/>
        <v>0.125</v>
      </c>
      <c r="AO210" s="96"/>
      <c r="AP210" s="96"/>
      <c r="AQ210" s="96"/>
      <c r="AR210" s="96"/>
      <c r="AS210" s="24">
        <f t="shared" si="80"/>
        <v>44385</v>
      </c>
      <c r="AT210" s="4">
        <f t="shared" si="81"/>
        <v>0</v>
      </c>
      <c r="AU210" s="21"/>
      <c r="AV210" s="21"/>
      <c r="AW210" s="21"/>
      <c r="AX210" s="21"/>
      <c r="AY210" s="21"/>
      <c r="AZ210" s="21"/>
      <c r="BA210" s="21"/>
      <c r="BB210" s="21"/>
      <c r="BC210" s="21"/>
      <c r="BD210" s="21"/>
      <c r="BE210" s="21"/>
      <c r="BF210" s="21"/>
      <c r="BG210" s="21"/>
      <c r="BH210" s="21"/>
      <c r="BI210" s="21"/>
      <c r="BJ210" s="21"/>
      <c r="BK210" s="21"/>
      <c r="BL210" s="21"/>
      <c r="BM210" s="21"/>
      <c r="BN210" s="21"/>
      <c r="BO210" s="21"/>
      <c r="BP210" s="21"/>
      <c r="BQ210" s="21"/>
      <c r="BR210" s="21"/>
      <c r="BS210" s="21"/>
      <c r="BT210" s="21"/>
      <c r="BU210" s="25">
        <f t="shared" si="82"/>
        <v>0</v>
      </c>
    </row>
    <row r="211" spans="1:73" ht="27.75" customHeight="1" x14ac:dyDescent="0.15">
      <c r="A211" s="19">
        <v>44386</v>
      </c>
      <c r="B211" s="3">
        <f t="shared" si="76"/>
        <v>28</v>
      </c>
      <c r="C211" s="3">
        <f t="shared" si="77"/>
        <v>5</v>
      </c>
      <c r="D211" s="79">
        <f t="shared" si="78"/>
        <v>1.25</v>
      </c>
      <c r="E211" s="60">
        <f t="shared" si="72"/>
        <v>0</v>
      </c>
      <c r="F211" s="60">
        <f t="shared" si="73"/>
        <v>0</v>
      </c>
      <c r="G211" s="80">
        <f t="shared" si="74"/>
        <v>1</v>
      </c>
      <c r="H211" s="60">
        <f t="shared" ref="H211:H274" si="89">IF(OR($A$2=A211,$A$3=A211,$A$4=A211,$A$5=A211,$A$6=A211,$A$7=A211,$A$8=A211,$A$9=A211,$A$10=A211),$Z$11,1)</f>
        <v>1</v>
      </c>
      <c r="I211" s="61">
        <f t="shared" si="83"/>
        <v>0</v>
      </c>
      <c r="J211" s="21"/>
      <c r="K211" s="21"/>
      <c r="L211" s="21"/>
      <c r="M211" s="21"/>
      <c r="N211" s="22"/>
      <c r="O211" s="22"/>
      <c r="P211" s="85">
        <f t="shared" si="79"/>
        <v>0</v>
      </c>
      <c r="Q211" s="66">
        <f t="shared" ref="Q211:Q274" si="90">P211+AD211+Z211+AE211+AI211-AH211+AG211</f>
        <v>0</v>
      </c>
      <c r="R211" s="82">
        <f>(SUMIF($B$21:B211,B211,$Q$21:Q211))</f>
        <v>0</v>
      </c>
      <c r="S211" s="83">
        <f t="shared" si="88"/>
        <v>-2.4166666666666665</v>
      </c>
      <c r="T211" s="22">
        <f t="shared" ref="T211:T274" si="91">IF(P211&gt;$AN$12,P211-$AN$12,0)</f>
        <v>0</v>
      </c>
      <c r="U211" s="84">
        <f t="shared" ref="U211:U274" si="92">((K211-J211+N(K211&lt;J211)+(M211-L211+N(M211&lt;L211))+N211-O211))*MAX(G211,H211)-P211-AD211</f>
        <v>0</v>
      </c>
      <c r="V211" s="1">
        <f t="shared" ref="V211:V274" si="93">IF(T211&lt;=$U$12,T211*$T$12-T211,T211*$Z$12-T211-(E211*$U$12))</f>
        <v>0</v>
      </c>
      <c r="W211" s="1">
        <f t="shared" ref="W211:W274" si="94">((P211-T211)*$Z$13)-P211+T211</f>
        <v>0</v>
      </c>
      <c r="X211" s="1">
        <f t="shared" si="75"/>
        <v>0</v>
      </c>
      <c r="Y211" s="83">
        <f t="shared" ref="Y211:Y274" si="95">IF(AA211&lt;=$U$15,AA211*$T$15-AA211,AA211*$Z$15-AA211-(E211*$U$15))</f>
        <v>0</v>
      </c>
      <c r="Z211" s="83">
        <f t="shared" ref="Z211:Z274" si="96">U211+V211+W211+X211+Y211</f>
        <v>0</v>
      </c>
      <c r="AA211" s="1">
        <f t="shared" si="84"/>
        <v>0</v>
      </c>
      <c r="AB211" s="82"/>
      <c r="AC211" s="1"/>
      <c r="AD211" s="1">
        <f t="shared" ref="AD211:AD274" si="97">(MAX(,MIN($AN$14+($AM$14&gt;$AN$14),K211+(J211&gt;K211))-MAX($AM$14,J211))+MAX(,(MIN($AN$14,K211+(J211&gt;K211))-J211)*($AM$14&gt;$AN$14))+MAX(,MIN($AN$14+($AM$14&gt;$AN$14),M211+0)-$AM$14)*(J211&gt;K211))+(MAX(,MIN($AN$14+($AM$14&gt;$AN$14),M211+(L211&gt;M211))-MAX($AM$14,L211))+MAX(,(MIN($AN$14,M211+(L211&gt;M211))-L211)*($AM$14&gt;$AN$14))+MAX(,MIN($AN$14+($AM$14&gt;$AN$14),M211+0)-$AM$14)*(L211&gt;M211))+AC211-AB211</f>
        <v>0</v>
      </c>
      <c r="AE211" s="21"/>
      <c r="AF211" s="20"/>
      <c r="AG211" s="20"/>
      <c r="AH211" s="21"/>
      <c r="AI211" s="21"/>
      <c r="AJ211" s="21"/>
      <c r="AK211" s="23"/>
      <c r="AL211" s="1">
        <f t="shared" si="85"/>
        <v>0</v>
      </c>
      <c r="AM211" s="1">
        <f t="shared" si="86"/>
        <v>7</v>
      </c>
      <c r="AN211" s="1">
        <f t="shared" si="87"/>
        <v>0.125</v>
      </c>
      <c r="AO211" s="96"/>
      <c r="AP211" s="96"/>
      <c r="AQ211" s="96"/>
      <c r="AR211" s="96"/>
      <c r="AS211" s="24">
        <f t="shared" si="80"/>
        <v>44386</v>
      </c>
      <c r="AT211" s="4">
        <f t="shared" si="81"/>
        <v>0</v>
      </c>
      <c r="AU211" s="21"/>
      <c r="AV211" s="21"/>
      <c r="AW211" s="21"/>
      <c r="AX211" s="21"/>
      <c r="AY211" s="21"/>
      <c r="AZ211" s="21"/>
      <c r="BA211" s="21"/>
      <c r="BB211" s="21"/>
      <c r="BC211" s="21"/>
      <c r="BD211" s="21"/>
      <c r="BE211" s="21"/>
      <c r="BF211" s="21"/>
      <c r="BG211" s="21"/>
      <c r="BH211" s="21"/>
      <c r="BI211" s="21"/>
      <c r="BJ211" s="21"/>
      <c r="BK211" s="21"/>
      <c r="BL211" s="21"/>
      <c r="BM211" s="21"/>
      <c r="BN211" s="21"/>
      <c r="BO211" s="21"/>
      <c r="BP211" s="21"/>
      <c r="BQ211" s="21"/>
      <c r="BR211" s="21"/>
      <c r="BS211" s="21"/>
      <c r="BT211" s="21"/>
      <c r="BU211" s="25">
        <f t="shared" si="82"/>
        <v>0</v>
      </c>
    </row>
    <row r="212" spans="1:73" ht="27.75" customHeight="1" x14ac:dyDescent="0.15">
      <c r="A212" s="19">
        <v>44387</v>
      </c>
      <c r="B212" s="3">
        <f t="shared" si="76"/>
        <v>28</v>
      </c>
      <c r="C212" s="3">
        <f t="shared" si="77"/>
        <v>6</v>
      </c>
      <c r="D212" s="79">
        <f t="shared" si="78"/>
        <v>1.25</v>
      </c>
      <c r="E212" s="60">
        <f t="shared" ref="E212:E275" si="98">IF(T212&gt;=$U$12,$V$12,0)</f>
        <v>0</v>
      </c>
      <c r="F212" s="60">
        <f t="shared" ref="F212:F275" si="99">IF(AA212&gt;=$U$15,$V$15,0)</f>
        <v>0</v>
      </c>
      <c r="G212" s="80">
        <f t="shared" ref="G212:G275" si="100">IF(C212=7,$Z$10,1)</f>
        <v>1</v>
      </c>
      <c r="H212" s="60">
        <f t="shared" si="89"/>
        <v>1</v>
      </c>
      <c r="I212" s="61">
        <f t="shared" si="83"/>
        <v>0</v>
      </c>
      <c r="J212" s="21"/>
      <c r="K212" s="21"/>
      <c r="L212" s="21"/>
      <c r="M212" s="21"/>
      <c r="N212" s="22"/>
      <c r="O212" s="22"/>
      <c r="P212" s="85">
        <f t="shared" si="79"/>
        <v>0</v>
      </c>
      <c r="Q212" s="66">
        <f t="shared" si="90"/>
        <v>0</v>
      </c>
      <c r="R212" s="82">
        <f>(SUMIF($B$21:B212,B212,$Q$21:Q212))</f>
        <v>0</v>
      </c>
      <c r="S212" s="83">
        <f t="shared" si="88"/>
        <v>-2.4166666666666665</v>
      </c>
      <c r="T212" s="22">
        <f t="shared" si="91"/>
        <v>0</v>
      </c>
      <c r="U212" s="84">
        <f t="shared" si="92"/>
        <v>0</v>
      </c>
      <c r="V212" s="1">
        <f t="shared" si="93"/>
        <v>0</v>
      </c>
      <c r="W212" s="1">
        <f t="shared" si="94"/>
        <v>0</v>
      </c>
      <c r="X212" s="1">
        <f t="shared" ref="X212:X275" si="101">((AD212+AC212-AB212)*$Z$14)-AD212-AC212+AB212</f>
        <v>0</v>
      </c>
      <c r="Y212" s="83">
        <f t="shared" si="95"/>
        <v>0</v>
      </c>
      <c r="Z212" s="83">
        <f t="shared" si="96"/>
        <v>0</v>
      </c>
      <c r="AA212" s="1">
        <f t="shared" si="84"/>
        <v>0</v>
      </c>
      <c r="AB212" s="82"/>
      <c r="AC212" s="1"/>
      <c r="AD212" s="1">
        <f t="shared" si="97"/>
        <v>0</v>
      </c>
      <c r="AE212" s="21"/>
      <c r="AF212" s="20"/>
      <c r="AG212" s="20"/>
      <c r="AH212" s="21"/>
      <c r="AI212" s="21"/>
      <c r="AJ212" s="21"/>
      <c r="AK212" s="23"/>
      <c r="AL212" s="1">
        <f t="shared" si="85"/>
        <v>0</v>
      </c>
      <c r="AM212" s="1">
        <f t="shared" si="86"/>
        <v>7</v>
      </c>
      <c r="AN212" s="1">
        <f t="shared" si="87"/>
        <v>0.125</v>
      </c>
      <c r="AO212" s="96"/>
      <c r="AP212" s="96"/>
      <c r="AQ212" s="96"/>
      <c r="AR212" s="96"/>
      <c r="AS212" s="24">
        <f t="shared" si="80"/>
        <v>44387</v>
      </c>
      <c r="AT212" s="4">
        <f t="shared" si="81"/>
        <v>0</v>
      </c>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5">
        <f t="shared" si="82"/>
        <v>0</v>
      </c>
    </row>
    <row r="213" spans="1:73" ht="27.75" customHeight="1" x14ac:dyDescent="0.15">
      <c r="A213" s="19">
        <v>44388</v>
      </c>
      <c r="B213" s="3">
        <f t="shared" ref="B213:B276" si="102">WEEKNUM(A213,2)</f>
        <v>28</v>
      </c>
      <c r="C213" s="3">
        <f t="shared" ref="C213:C276" si="103">WEEKDAY(A213)</f>
        <v>7</v>
      </c>
      <c r="D213" s="79">
        <f t="shared" ref="D213:D276" si="104">IF(AD213&gt;0,$Z$14,$Z$14)</f>
        <v>1.25</v>
      </c>
      <c r="E213" s="60">
        <f t="shared" si="98"/>
        <v>0</v>
      </c>
      <c r="F213" s="60">
        <f t="shared" si="99"/>
        <v>0</v>
      </c>
      <c r="G213" s="80">
        <f t="shared" si="100"/>
        <v>1.5</v>
      </c>
      <c r="H213" s="60">
        <f t="shared" si="89"/>
        <v>1</v>
      </c>
      <c r="I213" s="61">
        <f t="shared" si="83"/>
        <v>0</v>
      </c>
      <c r="J213" s="21"/>
      <c r="K213" s="21"/>
      <c r="L213" s="21"/>
      <c r="M213" s="21"/>
      <c r="N213" s="22"/>
      <c r="O213" s="22"/>
      <c r="P213" s="85">
        <f t="shared" ref="P213:P276" si="105">(MAX(,MIN($AN$15+($AM$15&gt;$AN$15),K213+(J213&gt;K213))-MAX($AM$15,J213))+MAX(,(MIN($AN$15,K213+(J213&gt;K213))-J213)*($AM$15&gt;$AN$15))+MAX(,MIN($AN$15+($AM$15&gt;$AN$15),K213+0)-$AM$15)*(J213&gt;K213))+(MAX(,MIN($AN$15+($AM$15&gt;$AN$15),M213+(L213&gt;M213))-MAX($AM$15,L213))+MAX(,(MIN($AN$15,M213+(L213&gt;M213))-L213)*($AM$15&gt;$AN$15))+MAX(,MIN($AN$15+($AM$15&gt;$AN$15),M213+0)-$AM$15)*(L213&gt;M213))+N213-O213</f>
        <v>0</v>
      </c>
      <c r="Q213" s="66">
        <f t="shared" si="90"/>
        <v>0</v>
      </c>
      <c r="R213" s="82">
        <f>(SUMIF($B$21:B213,B213,$Q$21:Q213))</f>
        <v>0</v>
      </c>
      <c r="S213" s="83">
        <f t="shared" si="88"/>
        <v>-2.4166666666666665</v>
      </c>
      <c r="T213" s="22">
        <f t="shared" si="91"/>
        <v>0</v>
      </c>
      <c r="U213" s="84">
        <f t="shared" si="92"/>
        <v>0</v>
      </c>
      <c r="V213" s="1">
        <f t="shared" si="93"/>
        <v>0</v>
      </c>
      <c r="W213" s="1">
        <f t="shared" si="94"/>
        <v>0</v>
      </c>
      <c r="X213" s="1">
        <f t="shared" si="101"/>
        <v>0</v>
      </c>
      <c r="Y213" s="83">
        <f t="shared" si="95"/>
        <v>0</v>
      </c>
      <c r="Z213" s="83">
        <f t="shared" si="96"/>
        <v>0</v>
      </c>
      <c r="AA213" s="1">
        <f t="shared" si="84"/>
        <v>0</v>
      </c>
      <c r="AB213" s="82"/>
      <c r="AC213" s="1"/>
      <c r="AD213" s="1">
        <f t="shared" si="97"/>
        <v>0</v>
      </c>
      <c r="AE213" s="21"/>
      <c r="AF213" s="20"/>
      <c r="AG213" s="20"/>
      <c r="AH213" s="21"/>
      <c r="AI213" s="21"/>
      <c r="AJ213" s="21"/>
      <c r="AK213" s="23"/>
      <c r="AL213" s="1">
        <f t="shared" si="85"/>
        <v>0</v>
      </c>
      <c r="AM213" s="1">
        <f t="shared" si="86"/>
        <v>7</v>
      </c>
      <c r="AN213" s="1">
        <f t="shared" si="87"/>
        <v>0.125</v>
      </c>
      <c r="AO213" s="96"/>
      <c r="AP213" s="96"/>
      <c r="AQ213" s="96"/>
      <c r="AR213" s="96"/>
      <c r="AS213" s="24">
        <f t="shared" ref="AS213:AS276" si="106">A213</f>
        <v>44388</v>
      </c>
      <c r="AT213" s="4">
        <f t="shared" ref="AT213:AT276" si="107">SUM(AU213:BT213)</f>
        <v>0</v>
      </c>
      <c r="AU213" s="21"/>
      <c r="AV213" s="21"/>
      <c r="AW213" s="21"/>
      <c r="AX213" s="21"/>
      <c r="AY213" s="21"/>
      <c r="AZ213" s="21"/>
      <c r="BA213" s="21"/>
      <c r="BB213" s="21"/>
      <c r="BC213" s="21"/>
      <c r="BD213" s="21"/>
      <c r="BE213" s="21"/>
      <c r="BF213" s="21"/>
      <c r="BG213" s="21"/>
      <c r="BH213" s="21"/>
      <c r="BI213" s="21"/>
      <c r="BJ213" s="21"/>
      <c r="BK213" s="21"/>
      <c r="BL213" s="21"/>
      <c r="BM213" s="21"/>
      <c r="BN213" s="21"/>
      <c r="BO213" s="21"/>
      <c r="BP213" s="21"/>
      <c r="BQ213" s="21"/>
      <c r="BR213" s="21"/>
      <c r="BS213" s="21"/>
      <c r="BT213" s="21"/>
      <c r="BU213" s="25">
        <f t="shared" ref="BU213:BU276" si="108">IF(P213=0,0,AT213/P213)</f>
        <v>0</v>
      </c>
    </row>
    <row r="214" spans="1:73" ht="27.75" customHeight="1" x14ac:dyDescent="0.15">
      <c r="A214" s="19">
        <v>44389</v>
      </c>
      <c r="B214" s="3">
        <f t="shared" si="102"/>
        <v>28</v>
      </c>
      <c r="C214" s="3">
        <f t="shared" si="103"/>
        <v>1</v>
      </c>
      <c r="D214" s="79">
        <f t="shared" si="104"/>
        <v>1.25</v>
      </c>
      <c r="E214" s="60">
        <f t="shared" si="98"/>
        <v>0</v>
      </c>
      <c r="F214" s="60">
        <f t="shared" si="99"/>
        <v>0</v>
      </c>
      <c r="G214" s="80">
        <f t="shared" si="100"/>
        <v>1</v>
      </c>
      <c r="H214" s="60">
        <f t="shared" si="89"/>
        <v>1</v>
      </c>
      <c r="I214" s="61">
        <f t="shared" ref="I214:I277" si="109">IF(ISERROR(VLOOKUP(A214,$A$2:$M$16,1,FALSE)),VLOOKUP(C214,$H$2:$Z$8,18,FALSE),VLOOKUP(A214,$A$2:$M$16,13,FALSE))</f>
        <v>0</v>
      </c>
      <c r="J214" s="21"/>
      <c r="K214" s="21"/>
      <c r="L214" s="21"/>
      <c r="M214" s="21"/>
      <c r="N214" s="22"/>
      <c r="O214" s="22"/>
      <c r="P214" s="85">
        <f t="shared" si="105"/>
        <v>0</v>
      </c>
      <c r="Q214" s="66">
        <f t="shared" si="90"/>
        <v>0</v>
      </c>
      <c r="R214" s="82">
        <f>(SUMIF($B$21:B214,B214,$Q$21:Q214))</f>
        <v>0</v>
      </c>
      <c r="S214" s="83">
        <f t="shared" si="88"/>
        <v>-2.4166666666666665</v>
      </c>
      <c r="T214" s="22">
        <f t="shared" si="91"/>
        <v>0</v>
      </c>
      <c r="U214" s="84">
        <f t="shared" si="92"/>
        <v>0</v>
      </c>
      <c r="V214" s="1">
        <f t="shared" si="93"/>
        <v>0</v>
      </c>
      <c r="W214" s="1">
        <f t="shared" si="94"/>
        <v>0</v>
      </c>
      <c r="X214" s="1">
        <f t="shared" si="101"/>
        <v>0</v>
      </c>
      <c r="Y214" s="83">
        <f t="shared" si="95"/>
        <v>0</v>
      </c>
      <c r="Z214" s="83">
        <f t="shared" si="96"/>
        <v>0</v>
      </c>
      <c r="AA214" s="1">
        <f t="shared" ref="AA214:AA277" si="110">IF(AD214&gt;$AN$16,AD214-$AN$16,0)</f>
        <v>0</v>
      </c>
      <c r="AB214" s="82"/>
      <c r="AC214" s="1"/>
      <c r="AD214" s="1">
        <f t="shared" si="97"/>
        <v>0</v>
      </c>
      <c r="AE214" s="21"/>
      <c r="AF214" s="20"/>
      <c r="AG214" s="20"/>
      <c r="AH214" s="21"/>
      <c r="AI214" s="21"/>
      <c r="AJ214" s="21"/>
      <c r="AK214" s="23"/>
      <c r="AL214" s="1">
        <f t="shared" ref="AL214:AL277" si="111">AL213-I214+AD214+Z214+P214+AE214+AI214-AH214+AG214</f>
        <v>0</v>
      </c>
      <c r="AM214" s="1">
        <f t="shared" ref="AM214:AM277" si="112">AM213-AE214</f>
        <v>7</v>
      </c>
      <c r="AN214" s="1">
        <f t="shared" ref="AN214:AN277" si="113">AN213+T214+AA214-AJ214-AI214</f>
        <v>0.125</v>
      </c>
      <c r="AO214" s="96"/>
      <c r="AP214" s="96"/>
      <c r="AQ214" s="96"/>
      <c r="AR214" s="96"/>
      <c r="AS214" s="24">
        <f t="shared" si="106"/>
        <v>44389</v>
      </c>
      <c r="AT214" s="4">
        <f t="shared" si="107"/>
        <v>0</v>
      </c>
      <c r="AU214" s="21"/>
      <c r="AV214" s="21"/>
      <c r="AW214" s="21"/>
      <c r="AX214" s="21"/>
      <c r="AY214" s="21"/>
      <c r="AZ214" s="21"/>
      <c r="BA214" s="21"/>
      <c r="BB214" s="21"/>
      <c r="BC214" s="21"/>
      <c r="BD214" s="21"/>
      <c r="BE214" s="21"/>
      <c r="BF214" s="21"/>
      <c r="BG214" s="21"/>
      <c r="BH214" s="21"/>
      <c r="BI214" s="21"/>
      <c r="BJ214" s="21"/>
      <c r="BK214" s="21"/>
      <c r="BL214" s="21"/>
      <c r="BM214" s="21"/>
      <c r="BN214" s="21"/>
      <c r="BO214" s="21"/>
      <c r="BP214" s="21"/>
      <c r="BQ214" s="21"/>
      <c r="BR214" s="21"/>
      <c r="BS214" s="21"/>
      <c r="BT214" s="21"/>
      <c r="BU214" s="25">
        <f t="shared" si="108"/>
        <v>0</v>
      </c>
    </row>
    <row r="215" spans="1:73" ht="27.75" customHeight="1" x14ac:dyDescent="0.15">
      <c r="A215" s="19">
        <v>44390</v>
      </c>
      <c r="B215" s="3">
        <f t="shared" si="102"/>
        <v>29</v>
      </c>
      <c r="C215" s="3">
        <f t="shared" si="103"/>
        <v>2</v>
      </c>
      <c r="D215" s="79">
        <f t="shared" si="104"/>
        <v>1.25</v>
      </c>
      <c r="E215" s="60">
        <f t="shared" si="98"/>
        <v>0</v>
      </c>
      <c r="F215" s="60">
        <f t="shared" si="99"/>
        <v>0</v>
      </c>
      <c r="G215" s="80">
        <f t="shared" si="100"/>
        <v>1</v>
      </c>
      <c r="H215" s="60">
        <f t="shared" si="89"/>
        <v>1</v>
      </c>
      <c r="I215" s="61">
        <f t="shared" si="109"/>
        <v>0</v>
      </c>
      <c r="J215" s="21"/>
      <c r="K215" s="21"/>
      <c r="L215" s="21"/>
      <c r="M215" s="21"/>
      <c r="N215" s="22"/>
      <c r="O215" s="22"/>
      <c r="P215" s="85">
        <f t="shared" si="105"/>
        <v>0</v>
      </c>
      <c r="Q215" s="66">
        <f t="shared" si="90"/>
        <v>0</v>
      </c>
      <c r="R215" s="82">
        <f>(SUMIF($B$21:B215,B215,$Q$21:Q215))</f>
        <v>0</v>
      </c>
      <c r="S215" s="83">
        <f t="shared" ref="S215:S278" si="114">IF(C215=1,-$AN$13+R215,IF(S213&lt;0,-$AN$13+R215,-$AN$13+R215))</f>
        <v>-2.4166666666666665</v>
      </c>
      <c r="T215" s="22">
        <f t="shared" si="91"/>
        <v>0</v>
      </c>
      <c r="U215" s="84">
        <f t="shared" si="92"/>
        <v>0</v>
      </c>
      <c r="V215" s="1">
        <f t="shared" si="93"/>
        <v>0</v>
      </c>
      <c r="W215" s="1">
        <f t="shared" si="94"/>
        <v>0</v>
      </c>
      <c r="X215" s="1">
        <f t="shared" si="101"/>
        <v>0</v>
      </c>
      <c r="Y215" s="83">
        <f t="shared" si="95"/>
        <v>0</v>
      </c>
      <c r="Z215" s="83">
        <f t="shared" si="96"/>
        <v>0</v>
      </c>
      <c r="AA215" s="1">
        <f t="shared" si="110"/>
        <v>0</v>
      </c>
      <c r="AB215" s="82"/>
      <c r="AC215" s="1"/>
      <c r="AD215" s="1">
        <f t="shared" si="97"/>
        <v>0</v>
      </c>
      <c r="AE215" s="21"/>
      <c r="AF215" s="20"/>
      <c r="AG215" s="20"/>
      <c r="AH215" s="21"/>
      <c r="AI215" s="21"/>
      <c r="AJ215" s="21"/>
      <c r="AK215" s="23"/>
      <c r="AL215" s="1">
        <f t="shared" si="111"/>
        <v>0</v>
      </c>
      <c r="AM215" s="1">
        <f t="shared" si="112"/>
        <v>7</v>
      </c>
      <c r="AN215" s="1">
        <f t="shared" si="113"/>
        <v>0.125</v>
      </c>
      <c r="AO215" s="96"/>
      <c r="AP215" s="96"/>
      <c r="AQ215" s="96"/>
      <c r="AR215" s="96"/>
      <c r="AS215" s="24">
        <f t="shared" si="106"/>
        <v>44390</v>
      </c>
      <c r="AT215" s="4">
        <f t="shared" si="107"/>
        <v>0</v>
      </c>
      <c r="AU215" s="21"/>
      <c r="AV215" s="21"/>
      <c r="AW215" s="21"/>
      <c r="AX215" s="21"/>
      <c r="AY215" s="21"/>
      <c r="AZ215" s="21"/>
      <c r="BA215" s="21"/>
      <c r="BB215" s="21"/>
      <c r="BC215" s="21"/>
      <c r="BD215" s="21"/>
      <c r="BE215" s="21"/>
      <c r="BF215" s="21"/>
      <c r="BG215" s="21"/>
      <c r="BH215" s="21"/>
      <c r="BI215" s="21"/>
      <c r="BJ215" s="21"/>
      <c r="BK215" s="21"/>
      <c r="BL215" s="21"/>
      <c r="BM215" s="21"/>
      <c r="BN215" s="21"/>
      <c r="BO215" s="21"/>
      <c r="BP215" s="21"/>
      <c r="BQ215" s="21"/>
      <c r="BR215" s="21"/>
      <c r="BS215" s="21"/>
      <c r="BT215" s="21"/>
      <c r="BU215" s="25">
        <f t="shared" si="108"/>
        <v>0</v>
      </c>
    </row>
    <row r="216" spans="1:73" ht="27.75" customHeight="1" x14ac:dyDescent="0.15">
      <c r="A216" s="19">
        <v>44391</v>
      </c>
      <c r="B216" s="3">
        <f t="shared" si="102"/>
        <v>29</v>
      </c>
      <c r="C216" s="3">
        <f t="shared" si="103"/>
        <v>3</v>
      </c>
      <c r="D216" s="79">
        <f t="shared" si="104"/>
        <v>1.25</v>
      </c>
      <c r="E216" s="60">
        <f t="shared" si="98"/>
        <v>0</v>
      </c>
      <c r="F216" s="60">
        <f t="shared" si="99"/>
        <v>0</v>
      </c>
      <c r="G216" s="80">
        <f t="shared" si="100"/>
        <v>1</v>
      </c>
      <c r="H216" s="60">
        <f t="shared" si="89"/>
        <v>1</v>
      </c>
      <c r="I216" s="61">
        <f t="shared" si="109"/>
        <v>0</v>
      </c>
      <c r="J216" s="21"/>
      <c r="K216" s="21"/>
      <c r="L216" s="21"/>
      <c r="M216" s="21"/>
      <c r="N216" s="22"/>
      <c r="O216" s="22"/>
      <c r="P216" s="85">
        <f t="shared" si="105"/>
        <v>0</v>
      </c>
      <c r="Q216" s="66">
        <f t="shared" si="90"/>
        <v>0</v>
      </c>
      <c r="R216" s="82">
        <f>(SUMIF($B$21:B216,B216,$Q$21:Q216))</f>
        <v>0</v>
      </c>
      <c r="S216" s="83">
        <f t="shared" si="114"/>
        <v>-2.4166666666666665</v>
      </c>
      <c r="T216" s="22">
        <f t="shared" si="91"/>
        <v>0</v>
      </c>
      <c r="U216" s="84">
        <f t="shared" si="92"/>
        <v>0</v>
      </c>
      <c r="V216" s="1">
        <f t="shared" si="93"/>
        <v>0</v>
      </c>
      <c r="W216" s="1">
        <f t="shared" si="94"/>
        <v>0</v>
      </c>
      <c r="X216" s="1">
        <f t="shared" si="101"/>
        <v>0</v>
      </c>
      <c r="Y216" s="83">
        <f t="shared" si="95"/>
        <v>0</v>
      </c>
      <c r="Z216" s="83">
        <f t="shared" si="96"/>
        <v>0</v>
      </c>
      <c r="AA216" s="1">
        <f t="shared" si="110"/>
        <v>0</v>
      </c>
      <c r="AB216" s="82"/>
      <c r="AC216" s="1"/>
      <c r="AD216" s="1">
        <f t="shared" si="97"/>
        <v>0</v>
      </c>
      <c r="AE216" s="21"/>
      <c r="AF216" s="20"/>
      <c r="AG216" s="20"/>
      <c r="AH216" s="21"/>
      <c r="AI216" s="21"/>
      <c r="AJ216" s="21"/>
      <c r="AK216" s="23"/>
      <c r="AL216" s="1">
        <f t="shared" si="111"/>
        <v>0</v>
      </c>
      <c r="AM216" s="1">
        <f t="shared" si="112"/>
        <v>7</v>
      </c>
      <c r="AN216" s="1">
        <f t="shared" si="113"/>
        <v>0.125</v>
      </c>
      <c r="AO216" s="96"/>
      <c r="AP216" s="96"/>
      <c r="AQ216" s="96"/>
      <c r="AR216" s="96"/>
      <c r="AS216" s="24">
        <f t="shared" si="106"/>
        <v>44391</v>
      </c>
      <c r="AT216" s="4">
        <f t="shared" si="107"/>
        <v>0</v>
      </c>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5">
        <f t="shared" si="108"/>
        <v>0</v>
      </c>
    </row>
    <row r="217" spans="1:73" ht="27.75" customHeight="1" x14ac:dyDescent="0.15">
      <c r="A217" s="19">
        <v>44392</v>
      </c>
      <c r="B217" s="3">
        <f t="shared" si="102"/>
        <v>29</v>
      </c>
      <c r="C217" s="3">
        <f t="shared" si="103"/>
        <v>4</v>
      </c>
      <c r="D217" s="79">
        <f t="shared" si="104"/>
        <v>1.25</v>
      </c>
      <c r="E217" s="60">
        <f t="shared" si="98"/>
        <v>0</v>
      </c>
      <c r="F217" s="60">
        <f t="shared" si="99"/>
        <v>0</v>
      </c>
      <c r="G217" s="80">
        <f t="shared" si="100"/>
        <v>1</v>
      </c>
      <c r="H217" s="60">
        <f t="shared" si="89"/>
        <v>1</v>
      </c>
      <c r="I217" s="61">
        <f t="shared" si="109"/>
        <v>0</v>
      </c>
      <c r="J217" s="21"/>
      <c r="K217" s="21"/>
      <c r="L217" s="21"/>
      <c r="M217" s="21"/>
      <c r="N217" s="22"/>
      <c r="O217" s="22"/>
      <c r="P217" s="85">
        <f t="shared" si="105"/>
        <v>0</v>
      </c>
      <c r="Q217" s="66">
        <f t="shared" si="90"/>
        <v>0</v>
      </c>
      <c r="R217" s="82">
        <f>(SUMIF($B$21:B217,B217,$Q$21:Q217))</f>
        <v>0</v>
      </c>
      <c r="S217" s="83">
        <f t="shared" si="114"/>
        <v>-2.4166666666666665</v>
      </c>
      <c r="T217" s="22">
        <f t="shared" si="91"/>
        <v>0</v>
      </c>
      <c r="U217" s="84">
        <f t="shared" si="92"/>
        <v>0</v>
      </c>
      <c r="V217" s="1">
        <f t="shared" si="93"/>
        <v>0</v>
      </c>
      <c r="W217" s="1">
        <f t="shared" si="94"/>
        <v>0</v>
      </c>
      <c r="X217" s="1">
        <f t="shared" si="101"/>
        <v>0</v>
      </c>
      <c r="Y217" s="83">
        <f t="shared" si="95"/>
        <v>0</v>
      </c>
      <c r="Z217" s="83">
        <f t="shared" si="96"/>
        <v>0</v>
      </c>
      <c r="AA217" s="1">
        <f t="shared" si="110"/>
        <v>0</v>
      </c>
      <c r="AB217" s="82"/>
      <c r="AC217" s="1"/>
      <c r="AD217" s="1">
        <f t="shared" si="97"/>
        <v>0</v>
      </c>
      <c r="AE217" s="21"/>
      <c r="AF217" s="20"/>
      <c r="AG217" s="20"/>
      <c r="AH217" s="21"/>
      <c r="AI217" s="21"/>
      <c r="AJ217" s="21"/>
      <c r="AK217" s="23"/>
      <c r="AL217" s="1">
        <f t="shared" si="111"/>
        <v>0</v>
      </c>
      <c r="AM217" s="1">
        <f t="shared" si="112"/>
        <v>7</v>
      </c>
      <c r="AN217" s="1">
        <f t="shared" si="113"/>
        <v>0.125</v>
      </c>
      <c r="AO217" s="96"/>
      <c r="AP217" s="96"/>
      <c r="AQ217" s="96"/>
      <c r="AR217" s="96"/>
      <c r="AS217" s="24">
        <f t="shared" si="106"/>
        <v>44392</v>
      </c>
      <c r="AT217" s="4">
        <f t="shared" si="107"/>
        <v>0</v>
      </c>
      <c r="AU217" s="21"/>
      <c r="AV217" s="21"/>
      <c r="AW217" s="21"/>
      <c r="AX217" s="21"/>
      <c r="AY217" s="21"/>
      <c r="AZ217" s="21"/>
      <c r="BA217" s="21"/>
      <c r="BB217" s="21"/>
      <c r="BC217" s="21"/>
      <c r="BD217" s="21"/>
      <c r="BE217" s="21"/>
      <c r="BF217" s="21"/>
      <c r="BG217" s="21"/>
      <c r="BH217" s="21"/>
      <c r="BI217" s="21"/>
      <c r="BJ217" s="21"/>
      <c r="BK217" s="21"/>
      <c r="BL217" s="21"/>
      <c r="BM217" s="21"/>
      <c r="BN217" s="21"/>
      <c r="BO217" s="21"/>
      <c r="BP217" s="21"/>
      <c r="BQ217" s="21"/>
      <c r="BR217" s="21"/>
      <c r="BS217" s="21"/>
      <c r="BT217" s="21"/>
      <c r="BU217" s="25">
        <f t="shared" si="108"/>
        <v>0</v>
      </c>
    </row>
    <row r="218" spans="1:73" ht="27.75" customHeight="1" x14ac:dyDescent="0.15">
      <c r="A218" s="19">
        <v>44393</v>
      </c>
      <c r="B218" s="3">
        <f t="shared" si="102"/>
        <v>29</v>
      </c>
      <c r="C218" s="3">
        <f t="shared" si="103"/>
        <v>5</v>
      </c>
      <c r="D218" s="79">
        <f t="shared" si="104"/>
        <v>1.25</v>
      </c>
      <c r="E218" s="60">
        <f t="shared" si="98"/>
        <v>0</v>
      </c>
      <c r="F218" s="60">
        <f t="shared" si="99"/>
        <v>0</v>
      </c>
      <c r="G218" s="80">
        <f t="shared" si="100"/>
        <v>1</v>
      </c>
      <c r="H218" s="60">
        <f t="shared" si="89"/>
        <v>1</v>
      </c>
      <c r="I218" s="61">
        <f t="shared" si="109"/>
        <v>0</v>
      </c>
      <c r="J218" s="21"/>
      <c r="K218" s="21"/>
      <c r="L218" s="21"/>
      <c r="M218" s="21"/>
      <c r="N218" s="22"/>
      <c r="O218" s="22"/>
      <c r="P218" s="85">
        <f t="shared" si="105"/>
        <v>0</v>
      </c>
      <c r="Q218" s="66">
        <f t="shared" si="90"/>
        <v>0</v>
      </c>
      <c r="R218" s="82">
        <f>(SUMIF($B$21:B218,B218,$Q$21:Q218))</f>
        <v>0</v>
      </c>
      <c r="S218" s="83">
        <f t="shared" si="114"/>
        <v>-2.4166666666666665</v>
      </c>
      <c r="T218" s="22">
        <f t="shared" si="91"/>
        <v>0</v>
      </c>
      <c r="U218" s="84">
        <f t="shared" si="92"/>
        <v>0</v>
      </c>
      <c r="V218" s="1">
        <f t="shared" si="93"/>
        <v>0</v>
      </c>
      <c r="W218" s="1">
        <f t="shared" si="94"/>
        <v>0</v>
      </c>
      <c r="X218" s="1">
        <f t="shared" si="101"/>
        <v>0</v>
      </c>
      <c r="Y218" s="83">
        <f t="shared" si="95"/>
        <v>0</v>
      </c>
      <c r="Z218" s="83">
        <f t="shared" si="96"/>
        <v>0</v>
      </c>
      <c r="AA218" s="1">
        <f t="shared" si="110"/>
        <v>0</v>
      </c>
      <c r="AB218" s="82"/>
      <c r="AC218" s="1"/>
      <c r="AD218" s="1">
        <f t="shared" si="97"/>
        <v>0</v>
      </c>
      <c r="AE218" s="21"/>
      <c r="AF218" s="20"/>
      <c r="AG218" s="20"/>
      <c r="AH218" s="21"/>
      <c r="AI218" s="21"/>
      <c r="AJ218" s="21"/>
      <c r="AK218" s="23"/>
      <c r="AL218" s="1">
        <f t="shared" si="111"/>
        <v>0</v>
      </c>
      <c r="AM218" s="1">
        <f t="shared" si="112"/>
        <v>7</v>
      </c>
      <c r="AN218" s="1">
        <f t="shared" si="113"/>
        <v>0.125</v>
      </c>
      <c r="AO218" s="96"/>
      <c r="AP218" s="96"/>
      <c r="AQ218" s="96"/>
      <c r="AR218" s="96"/>
      <c r="AS218" s="24">
        <f t="shared" si="106"/>
        <v>44393</v>
      </c>
      <c r="AT218" s="4">
        <f t="shared" si="107"/>
        <v>0</v>
      </c>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5">
        <f t="shared" si="108"/>
        <v>0</v>
      </c>
    </row>
    <row r="219" spans="1:73" ht="27.75" customHeight="1" x14ac:dyDescent="0.15">
      <c r="A219" s="19">
        <v>44394</v>
      </c>
      <c r="B219" s="3">
        <f t="shared" si="102"/>
        <v>29</v>
      </c>
      <c r="C219" s="3">
        <f t="shared" si="103"/>
        <v>6</v>
      </c>
      <c r="D219" s="79">
        <f t="shared" si="104"/>
        <v>1.25</v>
      </c>
      <c r="E219" s="60">
        <f t="shared" si="98"/>
        <v>0</v>
      </c>
      <c r="F219" s="60">
        <f t="shared" si="99"/>
        <v>0</v>
      </c>
      <c r="G219" s="80">
        <f t="shared" si="100"/>
        <v>1</v>
      </c>
      <c r="H219" s="60">
        <f t="shared" si="89"/>
        <v>1</v>
      </c>
      <c r="I219" s="61">
        <f t="shared" si="109"/>
        <v>0</v>
      </c>
      <c r="J219" s="21"/>
      <c r="K219" s="21"/>
      <c r="L219" s="21"/>
      <c r="M219" s="21"/>
      <c r="N219" s="22"/>
      <c r="O219" s="22"/>
      <c r="P219" s="85">
        <f t="shared" si="105"/>
        <v>0</v>
      </c>
      <c r="Q219" s="66">
        <f t="shared" si="90"/>
        <v>0</v>
      </c>
      <c r="R219" s="82">
        <f>(SUMIF($B$21:B219,B219,$Q$21:Q219))</f>
        <v>0</v>
      </c>
      <c r="S219" s="83">
        <f t="shared" si="114"/>
        <v>-2.4166666666666665</v>
      </c>
      <c r="T219" s="22">
        <f t="shared" si="91"/>
        <v>0</v>
      </c>
      <c r="U219" s="84">
        <f t="shared" si="92"/>
        <v>0</v>
      </c>
      <c r="V219" s="1">
        <f t="shared" si="93"/>
        <v>0</v>
      </c>
      <c r="W219" s="1">
        <f t="shared" si="94"/>
        <v>0</v>
      </c>
      <c r="X219" s="1">
        <f t="shared" si="101"/>
        <v>0</v>
      </c>
      <c r="Y219" s="83">
        <f t="shared" si="95"/>
        <v>0</v>
      </c>
      <c r="Z219" s="83">
        <f t="shared" si="96"/>
        <v>0</v>
      </c>
      <c r="AA219" s="1">
        <f t="shared" si="110"/>
        <v>0</v>
      </c>
      <c r="AB219" s="82"/>
      <c r="AC219" s="1"/>
      <c r="AD219" s="1">
        <f t="shared" si="97"/>
        <v>0</v>
      </c>
      <c r="AE219" s="21"/>
      <c r="AF219" s="20"/>
      <c r="AG219" s="20"/>
      <c r="AH219" s="21"/>
      <c r="AI219" s="21"/>
      <c r="AJ219" s="21"/>
      <c r="AK219" s="23"/>
      <c r="AL219" s="1">
        <f t="shared" si="111"/>
        <v>0</v>
      </c>
      <c r="AM219" s="1">
        <f t="shared" si="112"/>
        <v>7</v>
      </c>
      <c r="AN219" s="1">
        <f t="shared" si="113"/>
        <v>0.125</v>
      </c>
      <c r="AO219" s="96"/>
      <c r="AP219" s="96"/>
      <c r="AQ219" s="96"/>
      <c r="AR219" s="96"/>
      <c r="AS219" s="24">
        <f t="shared" si="106"/>
        <v>44394</v>
      </c>
      <c r="AT219" s="4">
        <f t="shared" si="107"/>
        <v>0</v>
      </c>
      <c r="AU219" s="21"/>
      <c r="AV219" s="21"/>
      <c r="AW219" s="21"/>
      <c r="AX219" s="21"/>
      <c r="AY219" s="21"/>
      <c r="AZ219" s="21"/>
      <c r="BA219" s="21"/>
      <c r="BB219" s="21"/>
      <c r="BC219" s="21"/>
      <c r="BD219" s="21"/>
      <c r="BE219" s="21"/>
      <c r="BF219" s="21"/>
      <c r="BG219" s="21"/>
      <c r="BH219" s="21"/>
      <c r="BI219" s="21"/>
      <c r="BJ219" s="21"/>
      <c r="BK219" s="21"/>
      <c r="BL219" s="21"/>
      <c r="BM219" s="21"/>
      <c r="BN219" s="21"/>
      <c r="BO219" s="21"/>
      <c r="BP219" s="21"/>
      <c r="BQ219" s="21"/>
      <c r="BR219" s="21"/>
      <c r="BS219" s="21"/>
      <c r="BT219" s="21"/>
      <c r="BU219" s="25">
        <f t="shared" si="108"/>
        <v>0</v>
      </c>
    </row>
    <row r="220" spans="1:73" ht="27.75" customHeight="1" x14ac:dyDescent="0.15">
      <c r="A220" s="19">
        <v>44395</v>
      </c>
      <c r="B220" s="3">
        <f t="shared" si="102"/>
        <v>29</v>
      </c>
      <c r="C220" s="3">
        <f t="shared" si="103"/>
        <v>7</v>
      </c>
      <c r="D220" s="79">
        <f t="shared" si="104"/>
        <v>1.25</v>
      </c>
      <c r="E220" s="60">
        <f t="shared" si="98"/>
        <v>0</v>
      </c>
      <c r="F220" s="60">
        <f t="shared" si="99"/>
        <v>0</v>
      </c>
      <c r="G220" s="80">
        <f t="shared" si="100"/>
        <v>1.5</v>
      </c>
      <c r="H220" s="60">
        <f t="shared" si="89"/>
        <v>1</v>
      </c>
      <c r="I220" s="61">
        <f t="shared" si="109"/>
        <v>0</v>
      </c>
      <c r="J220" s="21"/>
      <c r="K220" s="21"/>
      <c r="L220" s="21"/>
      <c r="M220" s="21"/>
      <c r="N220" s="22"/>
      <c r="O220" s="22"/>
      <c r="P220" s="85">
        <f t="shared" si="105"/>
        <v>0</v>
      </c>
      <c r="Q220" s="66">
        <f t="shared" si="90"/>
        <v>0</v>
      </c>
      <c r="R220" s="82">
        <f>(SUMIF($B$21:B220,B220,$Q$21:Q220))</f>
        <v>0</v>
      </c>
      <c r="S220" s="83">
        <f t="shared" si="114"/>
        <v>-2.4166666666666665</v>
      </c>
      <c r="T220" s="22">
        <f t="shared" si="91"/>
        <v>0</v>
      </c>
      <c r="U220" s="84">
        <f t="shared" si="92"/>
        <v>0</v>
      </c>
      <c r="V220" s="1">
        <f t="shared" si="93"/>
        <v>0</v>
      </c>
      <c r="W220" s="1">
        <f t="shared" si="94"/>
        <v>0</v>
      </c>
      <c r="X220" s="1">
        <f t="shared" si="101"/>
        <v>0</v>
      </c>
      <c r="Y220" s="83">
        <f t="shared" si="95"/>
        <v>0</v>
      </c>
      <c r="Z220" s="83">
        <f t="shared" si="96"/>
        <v>0</v>
      </c>
      <c r="AA220" s="1">
        <f t="shared" si="110"/>
        <v>0</v>
      </c>
      <c r="AB220" s="82"/>
      <c r="AC220" s="1"/>
      <c r="AD220" s="1">
        <f t="shared" si="97"/>
        <v>0</v>
      </c>
      <c r="AE220" s="21"/>
      <c r="AF220" s="20"/>
      <c r="AG220" s="20"/>
      <c r="AH220" s="21"/>
      <c r="AI220" s="21"/>
      <c r="AJ220" s="21"/>
      <c r="AK220" s="23"/>
      <c r="AL220" s="1">
        <f t="shared" si="111"/>
        <v>0</v>
      </c>
      <c r="AM220" s="1">
        <f t="shared" si="112"/>
        <v>7</v>
      </c>
      <c r="AN220" s="1">
        <f t="shared" si="113"/>
        <v>0.125</v>
      </c>
      <c r="AO220" s="96"/>
      <c r="AP220" s="96"/>
      <c r="AQ220" s="96"/>
      <c r="AR220" s="96"/>
      <c r="AS220" s="24">
        <f t="shared" si="106"/>
        <v>44395</v>
      </c>
      <c r="AT220" s="4">
        <f t="shared" si="107"/>
        <v>0</v>
      </c>
      <c r="AU220" s="21"/>
      <c r="AV220" s="21"/>
      <c r="AW220" s="21"/>
      <c r="AX220" s="21"/>
      <c r="AY220" s="21"/>
      <c r="AZ220" s="21"/>
      <c r="BA220" s="21"/>
      <c r="BB220" s="21"/>
      <c r="BC220" s="21"/>
      <c r="BD220" s="21"/>
      <c r="BE220" s="21"/>
      <c r="BF220" s="21"/>
      <c r="BG220" s="21"/>
      <c r="BH220" s="21"/>
      <c r="BI220" s="21"/>
      <c r="BJ220" s="21"/>
      <c r="BK220" s="21"/>
      <c r="BL220" s="21"/>
      <c r="BM220" s="21"/>
      <c r="BN220" s="21"/>
      <c r="BO220" s="21"/>
      <c r="BP220" s="21"/>
      <c r="BQ220" s="21"/>
      <c r="BR220" s="21"/>
      <c r="BS220" s="21"/>
      <c r="BT220" s="21"/>
      <c r="BU220" s="25">
        <f t="shared" si="108"/>
        <v>0</v>
      </c>
    </row>
    <row r="221" spans="1:73" ht="27.75" customHeight="1" x14ac:dyDescent="0.15">
      <c r="A221" s="19">
        <v>44396</v>
      </c>
      <c r="B221" s="3">
        <f t="shared" si="102"/>
        <v>29</v>
      </c>
      <c r="C221" s="3">
        <f t="shared" si="103"/>
        <v>1</v>
      </c>
      <c r="D221" s="79">
        <f t="shared" si="104"/>
        <v>1.25</v>
      </c>
      <c r="E221" s="60">
        <f t="shared" si="98"/>
        <v>0</v>
      </c>
      <c r="F221" s="60">
        <f t="shared" si="99"/>
        <v>0</v>
      </c>
      <c r="G221" s="80">
        <f t="shared" si="100"/>
        <v>1</v>
      </c>
      <c r="H221" s="60">
        <f t="shared" si="89"/>
        <v>1</v>
      </c>
      <c r="I221" s="61">
        <f t="shared" si="109"/>
        <v>0</v>
      </c>
      <c r="J221" s="21"/>
      <c r="K221" s="21"/>
      <c r="L221" s="21"/>
      <c r="M221" s="21"/>
      <c r="N221" s="22"/>
      <c r="O221" s="22"/>
      <c r="P221" s="85">
        <f t="shared" si="105"/>
        <v>0</v>
      </c>
      <c r="Q221" s="66">
        <f t="shared" si="90"/>
        <v>0</v>
      </c>
      <c r="R221" s="82">
        <f>(SUMIF($B$21:B221,B221,$Q$21:Q221))</f>
        <v>0</v>
      </c>
      <c r="S221" s="83">
        <f t="shared" si="114"/>
        <v>-2.4166666666666665</v>
      </c>
      <c r="T221" s="22">
        <f t="shared" si="91"/>
        <v>0</v>
      </c>
      <c r="U221" s="84">
        <f t="shared" si="92"/>
        <v>0</v>
      </c>
      <c r="V221" s="1">
        <f t="shared" si="93"/>
        <v>0</v>
      </c>
      <c r="W221" s="1">
        <f t="shared" si="94"/>
        <v>0</v>
      </c>
      <c r="X221" s="1">
        <f t="shared" si="101"/>
        <v>0</v>
      </c>
      <c r="Y221" s="83">
        <f t="shared" si="95"/>
        <v>0</v>
      </c>
      <c r="Z221" s="83">
        <f t="shared" si="96"/>
        <v>0</v>
      </c>
      <c r="AA221" s="1">
        <f t="shared" si="110"/>
        <v>0</v>
      </c>
      <c r="AB221" s="82"/>
      <c r="AC221" s="1"/>
      <c r="AD221" s="1">
        <f t="shared" si="97"/>
        <v>0</v>
      </c>
      <c r="AE221" s="21"/>
      <c r="AF221" s="20"/>
      <c r="AG221" s="20"/>
      <c r="AH221" s="21"/>
      <c r="AI221" s="21"/>
      <c r="AJ221" s="21"/>
      <c r="AK221" s="23"/>
      <c r="AL221" s="1">
        <f t="shared" si="111"/>
        <v>0</v>
      </c>
      <c r="AM221" s="1">
        <f t="shared" si="112"/>
        <v>7</v>
      </c>
      <c r="AN221" s="1">
        <f t="shared" si="113"/>
        <v>0.125</v>
      </c>
      <c r="AO221" s="96"/>
      <c r="AP221" s="96"/>
      <c r="AQ221" s="96"/>
      <c r="AR221" s="96"/>
      <c r="AS221" s="24">
        <f t="shared" si="106"/>
        <v>44396</v>
      </c>
      <c r="AT221" s="4">
        <f t="shared" si="107"/>
        <v>0</v>
      </c>
      <c r="AU221" s="21"/>
      <c r="AV221" s="21"/>
      <c r="AW221" s="21"/>
      <c r="AX221" s="21"/>
      <c r="AY221" s="21"/>
      <c r="AZ221" s="21"/>
      <c r="BA221" s="21"/>
      <c r="BB221" s="21"/>
      <c r="BC221" s="21"/>
      <c r="BD221" s="21"/>
      <c r="BE221" s="21"/>
      <c r="BF221" s="21"/>
      <c r="BG221" s="21"/>
      <c r="BH221" s="21"/>
      <c r="BI221" s="21"/>
      <c r="BJ221" s="21"/>
      <c r="BK221" s="21"/>
      <c r="BL221" s="21"/>
      <c r="BM221" s="21"/>
      <c r="BN221" s="21"/>
      <c r="BO221" s="21"/>
      <c r="BP221" s="21"/>
      <c r="BQ221" s="21"/>
      <c r="BR221" s="21"/>
      <c r="BS221" s="21"/>
      <c r="BT221" s="21"/>
      <c r="BU221" s="25">
        <f t="shared" si="108"/>
        <v>0</v>
      </c>
    </row>
    <row r="222" spans="1:73" ht="27.75" customHeight="1" x14ac:dyDescent="0.15">
      <c r="A222" s="19">
        <v>44397</v>
      </c>
      <c r="B222" s="3">
        <f t="shared" si="102"/>
        <v>30</v>
      </c>
      <c r="C222" s="3">
        <f t="shared" si="103"/>
        <v>2</v>
      </c>
      <c r="D222" s="79">
        <f t="shared" si="104"/>
        <v>1.25</v>
      </c>
      <c r="E222" s="60">
        <f t="shared" si="98"/>
        <v>0</v>
      </c>
      <c r="F222" s="60">
        <f t="shared" si="99"/>
        <v>0</v>
      </c>
      <c r="G222" s="80">
        <f t="shared" si="100"/>
        <v>1</v>
      </c>
      <c r="H222" s="60">
        <f t="shared" si="89"/>
        <v>1</v>
      </c>
      <c r="I222" s="61">
        <f t="shared" si="109"/>
        <v>0</v>
      </c>
      <c r="J222" s="21"/>
      <c r="K222" s="21"/>
      <c r="L222" s="21"/>
      <c r="M222" s="21"/>
      <c r="N222" s="22"/>
      <c r="O222" s="22"/>
      <c r="P222" s="85">
        <f t="shared" si="105"/>
        <v>0</v>
      </c>
      <c r="Q222" s="66">
        <f t="shared" si="90"/>
        <v>0</v>
      </c>
      <c r="R222" s="82">
        <f>(SUMIF($B$21:B222,B222,$Q$21:Q222))</f>
        <v>0</v>
      </c>
      <c r="S222" s="83">
        <f t="shared" si="114"/>
        <v>-2.4166666666666665</v>
      </c>
      <c r="T222" s="22">
        <f t="shared" si="91"/>
        <v>0</v>
      </c>
      <c r="U222" s="84">
        <f t="shared" si="92"/>
        <v>0</v>
      </c>
      <c r="V222" s="1">
        <f t="shared" si="93"/>
        <v>0</v>
      </c>
      <c r="W222" s="1">
        <f t="shared" si="94"/>
        <v>0</v>
      </c>
      <c r="X222" s="1">
        <f t="shared" si="101"/>
        <v>0</v>
      </c>
      <c r="Y222" s="83">
        <f t="shared" si="95"/>
        <v>0</v>
      </c>
      <c r="Z222" s="83">
        <f t="shared" si="96"/>
        <v>0</v>
      </c>
      <c r="AA222" s="1">
        <f t="shared" si="110"/>
        <v>0</v>
      </c>
      <c r="AB222" s="82"/>
      <c r="AC222" s="1"/>
      <c r="AD222" s="1">
        <f t="shared" si="97"/>
        <v>0</v>
      </c>
      <c r="AE222" s="21"/>
      <c r="AF222" s="20"/>
      <c r="AG222" s="20"/>
      <c r="AH222" s="21"/>
      <c r="AI222" s="21"/>
      <c r="AJ222" s="21"/>
      <c r="AK222" s="23"/>
      <c r="AL222" s="1">
        <f t="shared" si="111"/>
        <v>0</v>
      </c>
      <c r="AM222" s="1">
        <f t="shared" si="112"/>
        <v>7</v>
      </c>
      <c r="AN222" s="1">
        <f t="shared" si="113"/>
        <v>0.125</v>
      </c>
      <c r="AO222" s="96"/>
      <c r="AP222" s="96"/>
      <c r="AQ222" s="96"/>
      <c r="AR222" s="96"/>
      <c r="AS222" s="24">
        <f t="shared" si="106"/>
        <v>44397</v>
      </c>
      <c r="AT222" s="4">
        <f t="shared" si="107"/>
        <v>0</v>
      </c>
      <c r="AU222" s="21"/>
      <c r="AV222" s="21"/>
      <c r="AW222" s="21"/>
      <c r="AX222" s="21"/>
      <c r="AY222" s="21"/>
      <c r="AZ222" s="21"/>
      <c r="BA222" s="21"/>
      <c r="BB222" s="21"/>
      <c r="BC222" s="21"/>
      <c r="BD222" s="21"/>
      <c r="BE222" s="21"/>
      <c r="BF222" s="21"/>
      <c r="BG222" s="21"/>
      <c r="BH222" s="21"/>
      <c r="BI222" s="21"/>
      <c r="BJ222" s="21"/>
      <c r="BK222" s="21"/>
      <c r="BL222" s="21"/>
      <c r="BM222" s="21"/>
      <c r="BN222" s="21"/>
      <c r="BO222" s="21"/>
      <c r="BP222" s="21"/>
      <c r="BQ222" s="21"/>
      <c r="BR222" s="21"/>
      <c r="BS222" s="21"/>
      <c r="BT222" s="21"/>
      <c r="BU222" s="25">
        <f t="shared" si="108"/>
        <v>0</v>
      </c>
    </row>
    <row r="223" spans="1:73" ht="27.75" customHeight="1" x14ac:dyDescent="0.15">
      <c r="A223" s="19">
        <v>44398</v>
      </c>
      <c r="B223" s="3">
        <f t="shared" si="102"/>
        <v>30</v>
      </c>
      <c r="C223" s="3">
        <f t="shared" si="103"/>
        <v>3</v>
      </c>
      <c r="D223" s="79">
        <f t="shared" si="104"/>
        <v>1.25</v>
      </c>
      <c r="E223" s="60">
        <f t="shared" si="98"/>
        <v>0</v>
      </c>
      <c r="F223" s="60">
        <f t="shared" si="99"/>
        <v>0</v>
      </c>
      <c r="G223" s="80">
        <f t="shared" si="100"/>
        <v>1</v>
      </c>
      <c r="H223" s="60">
        <f t="shared" si="89"/>
        <v>1</v>
      </c>
      <c r="I223" s="61">
        <f t="shared" si="109"/>
        <v>0</v>
      </c>
      <c r="J223" s="21"/>
      <c r="K223" s="21"/>
      <c r="L223" s="21"/>
      <c r="M223" s="21"/>
      <c r="N223" s="22"/>
      <c r="O223" s="22"/>
      <c r="P223" s="85">
        <f t="shared" si="105"/>
        <v>0</v>
      </c>
      <c r="Q223" s="66">
        <f t="shared" si="90"/>
        <v>0</v>
      </c>
      <c r="R223" s="82">
        <f>(SUMIF($B$21:B223,B223,$Q$21:Q223))</f>
        <v>0</v>
      </c>
      <c r="S223" s="83">
        <f t="shared" si="114"/>
        <v>-2.4166666666666665</v>
      </c>
      <c r="T223" s="22">
        <f t="shared" si="91"/>
        <v>0</v>
      </c>
      <c r="U223" s="84">
        <f t="shared" si="92"/>
        <v>0</v>
      </c>
      <c r="V223" s="1">
        <f t="shared" si="93"/>
        <v>0</v>
      </c>
      <c r="W223" s="1">
        <f t="shared" si="94"/>
        <v>0</v>
      </c>
      <c r="X223" s="1">
        <f t="shared" si="101"/>
        <v>0</v>
      </c>
      <c r="Y223" s="83">
        <f t="shared" si="95"/>
        <v>0</v>
      </c>
      <c r="Z223" s="83">
        <f t="shared" si="96"/>
        <v>0</v>
      </c>
      <c r="AA223" s="1">
        <f t="shared" si="110"/>
        <v>0</v>
      </c>
      <c r="AB223" s="82"/>
      <c r="AC223" s="1"/>
      <c r="AD223" s="1">
        <f t="shared" si="97"/>
        <v>0</v>
      </c>
      <c r="AE223" s="21"/>
      <c r="AF223" s="20"/>
      <c r="AG223" s="20"/>
      <c r="AH223" s="21"/>
      <c r="AI223" s="21"/>
      <c r="AJ223" s="21"/>
      <c r="AK223" s="23"/>
      <c r="AL223" s="1">
        <f t="shared" si="111"/>
        <v>0</v>
      </c>
      <c r="AM223" s="1">
        <f t="shared" si="112"/>
        <v>7</v>
      </c>
      <c r="AN223" s="1">
        <f t="shared" si="113"/>
        <v>0.125</v>
      </c>
      <c r="AO223" s="96"/>
      <c r="AP223" s="96"/>
      <c r="AQ223" s="96"/>
      <c r="AR223" s="96"/>
      <c r="AS223" s="24">
        <f t="shared" si="106"/>
        <v>44398</v>
      </c>
      <c r="AT223" s="4">
        <f t="shared" si="107"/>
        <v>0</v>
      </c>
      <c r="AU223" s="21"/>
      <c r="AV223" s="21"/>
      <c r="AW223" s="21"/>
      <c r="AX223" s="21"/>
      <c r="AY223" s="21"/>
      <c r="AZ223" s="21"/>
      <c r="BA223" s="21"/>
      <c r="BB223" s="21"/>
      <c r="BC223" s="21"/>
      <c r="BD223" s="21"/>
      <c r="BE223" s="21"/>
      <c r="BF223" s="21"/>
      <c r="BG223" s="21"/>
      <c r="BH223" s="21"/>
      <c r="BI223" s="21"/>
      <c r="BJ223" s="21"/>
      <c r="BK223" s="21"/>
      <c r="BL223" s="21"/>
      <c r="BM223" s="21"/>
      <c r="BN223" s="21"/>
      <c r="BO223" s="21"/>
      <c r="BP223" s="21"/>
      <c r="BQ223" s="21"/>
      <c r="BR223" s="21"/>
      <c r="BS223" s="21"/>
      <c r="BT223" s="21"/>
      <c r="BU223" s="25">
        <f t="shared" si="108"/>
        <v>0</v>
      </c>
    </row>
    <row r="224" spans="1:73" ht="27.75" customHeight="1" x14ac:dyDescent="0.15">
      <c r="A224" s="19">
        <v>44399</v>
      </c>
      <c r="B224" s="3">
        <f t="shared" si="102"/>
        <v>30</v>
      </c>
      <c r="C224" s="3">
        <f t="shared" si="103"/>
        <v>4</v>
      </c>
      <c r="D224" s="79">
        <f t="shared" si="104"/>
        <v>1.25</v>
      </c>
      <c r="E224" s="60">
        <f t="shared" si="98"/>
        <v>0</v>
      </c>
      <c r="F224" s="60">
        <f t="shared" si="99"/>
        <v>0</v>
      </c>
      <c r="G224" s="80">
        <f t="shared" si="100"/>
        <v>1</v>
      </c>
      <c r="H224" s="60">
        <f t="shared" si="89"/>
        <v>1</v>
      </c>
      <c r="I224" s="61">
        <f t="shared" si="109"/>
        <v>0</v>
      </c>
      <c r="J224" s="21"/>
      <c r="K224" s="21"/>
      <c r="L224" s="21"/>
      <c r="M224" s="21"/>
      <c r="N224" s="22"/>
      <c r="O224" s="22"/>
      <c r="P224" s="85">
        <f t="shared" si="105"/>
        <v>0</v>
      </c>
      <c r="Q224" s="66">
        <f t="shared" si="90"/>
        <v>0</v>
      </c>
      <c r="R224" s="82">
        <f>(SUMIF($B$21:B224,B224,$Q$21:Q224))</f>
        <v>0</v>
      </c>
      <c r="S224" s="83">
        <f t="shared" si="114"/>
        <v>-2.4166666666666665</v>
      </c>
      <c r="T224" s="22">
        <f t="shared" si="91"/>
        <v>0</v>
      </c>
      <c r="U224" s="84">
        <f t="shared" si="92"/>
        <v>0</v>
      </c>
      <c r="V224" s="1">
        <f t="shared" si="93"/>
        <v>0</v>
      </c>
      <c r="W224" s="1">
        <f t="shared" si="94"/>
        <v>0</v>
      </c>
      <c r="X224" s="1">
        <f t="shared" si="101"/>
        <v>0</v>
      </c>
      <c r="Y224" s="83">
        <f t="shared" si="95"/>
        <v>0</v>
      </c>
      <c r="Z224" s="83">
        <f t="shared" si="96"/>
        <v>0</v>
      </c>
      <c r="AA224" s="1">
        <f t="shared" si="110"/>
        <v>0</v>
      </c>
      <c r="AB224" s="82"/>
      <c r="AC224" s="1"/>
      <c r="AD224" s="1">
        <f t="shared" si="97"/>
        <v>0</v>
      </c>
      <c r="AE224" s="21"/>
      <c r="AF224" s="20"/>
      <c r="AG224" s="20"/>
      <c r="AH224" s="21"/>
      <c r="AI224" s="21"/>
      <c r="AJ224" s="21"/>
      <c r="AK224" s="23"/>
      <c r="AL224" s="1">
        <f t="shared" si="111"/>
        <v>0</v>
      </c>
      <c r="AM224" s="1">
        <f t="shared" si="112"/>
        <v>7</v>
      </c>
      <c r="AN224" s="1">
        <f t="shared" si="113"/>
        <v>0.125</v>
      </c>
      <c r="AO224" s="96"/>
      <c r="AP224" s="96"/>
      <c r="AQ224" s="96"/>
      <c r="AR224" s="96"/>
      <c r="AS224" s="24">
        <f t="shared" si="106"/>
        <v>44399</v>
      </c>
      <c r="AT224" s="4">
        <f t="shared" si="107"/>
        <v>0</v>
      </c>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1"/>
      <c r="BS224" s="21"/>
      <c r="BT224" s="21"/>
      <c r="BU224" s="25">
        <f t="shared" si="108"/>
        <v>0</v>
      </c>
    </row>
    <row r="225" spans="1:73" ht="27.75" customHeight="1" x14ac:dyDescent="0.15">
      <c r="A225" s="19">
        <v>44400</v>
      </c>
      <c r="B225" s="3">
        <f t="shared" si="102"/>
        <v>30</v>
      </c>
      <c r="C225" s="3">
        <f t="shared" si="103"/>
        <v>5</v>
      </c>
      <c r="D225" s="79">
        <f t="shared" si="104"/>
        <v>1.25</v>
      </c>
      <c r="E225" s="60">
        <f t="shared" si="98"/>
        <v>0</v>
      </c>
      <c r="F225" s="60">
        <f t="shared" si="99"/>
        <v>0</v>
      </c>
      <c r="G225" s="80">
        <f t="shared" si="100"/>
        <v>1</v>
      </c>
      <c r="H225" s="60">
        <f t="shared" si="89"/>
        <v>1</v>
      </c>
      <c r="I225" s="61">
        <f t="shared" si="109"/>
        <v>0</v>
      </c>
      <c r="J225" s="21"/>
      <c r="K225" s="21"/>
      <c r="L225" s="21"/>
      <c r="M225" s="21"/>
      <c r="N225" s="22"/>
      <c r="O225" s="22"/>
      <c r="P225" s="85">
        <f t="shared" si="105"/>
        <v>0</v>
      </c>
      <c r="Q225" s="66">
        <f t="shared" si="90"/>
        <v>0</v>
      </c>
      <c r="R225" s="82">
        <f>(SUMIF($B$21:B225,B225,$Q$21:Q225))</f>
        <v>0</v>
      </c>
      <c r="S225" s="83">
        <f t="shared" si="114"/>
        <v>-2.4166666666666665</v>
      </c>
      <c r="T225" s="22">
        <f t="shared" si="91"/>
        <v>0</v>
      </c>
      <c r="U225" s="84">
        <f t="shared" si="92"/>
        <v>0</v>
      </c>
      <c r="V225" s="1">
        <f t="shared" si="93"/>
        <v>0</v>
      </c>
      <c r="W225" s="1">
        <f t="shared" si="94"/>
        <v>0</v>
      </c>
      <c r="X225" s="1">
        <f t="shared" si="101"/>
        <v>0</v>
      </c>
      <c r="Y225" s="83">
        <f t="shared" si="95"/>
        <v>0</v>
      </c>
      <c r="Z225" s="83">
        <f t="shared" si="96"/>
        <v>0</v>
      </c>
      <c r="AA225" s="1">
        <f t="shared" si="110"/>
        <v>0</v>
      </c>
      <c r="AB225" s="82"/>
      <c r="AC225" s="1"/>
      <c r="AD225" s="1">
        <f t="shared" si="97"/>
        <v>0</v>
      </c>
      <c r="AE225" s="21"/>
      <c r="AF225" s="20"/>
      <c r="AG225" s="20"/>
      <c r="AH225" s="21"/>
      <c r="AI225" s="21"/>
      <c r="AJ225" s="21"/>
      <c r="AK225" s="23"/>
      <c r="AL225" s="1">
        <f t="shared" si="111"/>
        <v>0</v>
      </c>
      <c r="AM225" s="1">
        <f t="shared" si="112"/>
        <v>7</v>
      </c>
      <c r="AN225" s="1">
        <f t="shared" si="113"/>
        <v>0.125</v>
      </c>
      <c r="AO225" s="96"/>
      <c r="AP225" s="96"/>
      <c r="AQ225" s="96"/>
      <c r="AR225" s="96"/>
      <c r="AS225" s="24">
        <f t="shared" si="106"/>
        <v>44400</v>
      </c>
      <c r="AT225" s="4">
        <f t="shared" si="107"/>
        <v>0</v>
      </c>
      <c r="AU225" s="21"/>
      <c r="AV225" s="21"/>
      <c r="AW225" s="21"/>
      <c r="AX225" s="21"/>
      <c r="AY225" s="21"/>
      <c r="AZ225" s="21"/>
      <c r="BA225" s="21"/>
      <c r="BB225" s="21"/>
      <c r="BC225" s="21"/>
      <c r="BD225" s="21"/>
      <c r="BE225" s="21"/>
      <c r="BF225" s="21"/>
      <c r="BG225" s="21"/>
      <c r="BH225" s="21"/>
      <c r="BI225" s="21"/>
      <c r="BJ225" s="21"/>
      <c r="BK225" s="21"/>
      <c r="BL225" s="21"/>
      <c r="BM225" s="21"/>
      <c r="BN225" s="21"/>
      <c r="BO225" s="21"/>
      <c r="BP225" s="21"/>
      <c r="BQ225" s="21"/>
      <c r="BR225" s="21"/>
      <c r="BS225" s="21"/>
      <c r="BT225" s="21"/>
      <c r="BU225" s="25">
        <f t="shared" si="108"/>
        <v>0</v>
      </c>
    </row>
    <row r="226" spans="1:73" ht="27.75" customHeight="1" x14ac:dyDescent="0.15">
      <c r="A226" s="19">
        <v>44401</v>
      </c>
      <c r="B226" s="3">
        <f t="shared" si="102"/>
        <v>30</v>
      </c>
      <c r="C226" s="3">
        <f t="shared" si="103"/>
        <v>6</v>
      </c>
      <c r="D226" s="79">
        <f t="shared" si="104"/>
        <v>1.25</v>
      </c>
      <c r="E226" s="60">
        <f t="shared" si="98"/>
        <v>0</v>
      </c>
      <c r="F226" s="60">
        <f t="shared" si="99"/>
        <v>0</v>
      </c>
      <c r="G226" s="80">
        <f t="shared" si="100"/>
        <v>1</v>
      </c>
      <c r="H226" s="60">
        <f t="shared" si="89"/>
        <v>1</v>
      </c>
      <c r="I226" s="61">
        <f t="shared" si="109"/>
        <v>0</v>
      </c>
      <c r="J226" s="21"/>
      <c r="K226" s="21"/>
      <c r="L226" s="21"/>
      <c r="M226" s="21"/>
      <c r="N226" s="22"/>
      <c r="O226" s="22"/>
      <c r="P226" s="85">
        <f t="shared" si="105"/>
        <v>0</v>
      </c>
      <c r="Q226" s="66">
        <f t="shared" si="90"/>
        <v>0</v>
      </c>
      <c r="R226" s="82">
        <f>(SUMIF($B$21:B226,B226,$Q$21:Q226))</f>
        <v>0</v>
      </c>
      <c r="S226" s="83">
        <f t="shared" si="114"/>
        <v>-2.4166666666666665</v>
      </c>
      <c r="T226" s="22">
        <f t="shared" si="91"/>
        <v>0</v>
      </c>
      <c r="U226" s="84">
        <f t="shared" si="92"/>
        <v>0</v>
      </c>
      <c r="V226" s="1">
        <f t="shared" si="93"/>
        <v>0</v>
      </c>
      <c r="W226" s="1">
        <f t="shared" si="94"/>
        <v>0</v>
      </c>
      <c r="X226" s="1">
        <f t="shared" si="101"/>
        <v>0</v>
      </c>
      <c r="Y226" s="83">
        <f t="shared" si="95"/>
        <v>0</v>
      </c>
      <c r="Z226" s="83">
        <f t="shared" si="96"/>
        <v>0</v>
      </c>
      <c r="AA226" s="1">
        <f t="shared" si="110"/>
        <v>0</v>
      </c>
      <c r="AB226" s="82"/>
      <c r="AC226" s="1"/>
      <c r="AD226" s="1">
        <f t="shared" si="97"/>
        <v>0</v>
      </c>
      <c r="AE226" s="21"/>
      <c r="AF226" s="20"/>
      <c r="AG226" s="20"/>
      <c r="AH226" s="21"/>
      <c r="AI226" s="21"/>
      <c r="AJ226" s="21"/>
      <c r="AK226" s="23"/>
      <c r="AL226" s="1">
        <f t="shared" si="111"/>
        <v>0</v>
      </c>
      <c r="AM226" s="1">
        <f t="shared" si="112"/>
        <v>7</v>
      </c>
      <c r="AN226" s="1">
        <f t="shared" si="113"/>
        <v>0.125</v>
      </c>
      <c r="AO226" s="96"/>
      <c r="AP226" s="96"/>
      <c r="AQ226" s="96"/>
      <c r="AR226" s="96"/>
      <c r="AS226" s="24">
        <f t="shared" si="106"/>
        <v>44401</v>
      </c>
      <c r="AT226" s="4">
        <f t="shared" si="107"/>
        <v>0</v>
      </c>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5">
        <f t="shared" si="108"/>
        <v>0</v>
      </c>
    </row>
    <row r="227" spans="1:73" ht="27.75" customHeight="1" x14ac:dyDescent="0.15">
      <c r="A227" s="19">
        <v>44402</v>
      </c>
      <c r="B227" s="3">
        <f t="shared" si="102"/>
        <v>30</v>
      </c>
      <c r="C227" s="3">
        <f t="shared" si="103"/>
        <v>7</v>
      </c>
      <c r="D227" s="79">
        <f t="shared" si="104"/>
        <v>1.25</v>
      </c>
      <c r="E227" s="60">
        <f t="shared" si="98"/>
        <v>0</v>
      </c>
      <c r="F227" s="60">
        <f t="shared" si="99"/>
        <v>0</v>
      </c>
      <c r="G227" s="80">
        <f t="shared" si="100"/>
        <v>1.5</v>
      </c>
      <c r="H227" s="60">
        <f t="shared" si="89"/>
        <v>1</v>
      </c>
      <c r="I227" s="61">
        <f t="shared" si="109"/>
        <v>0</v>
      </c>
      <c r="J227" s="21"/>
      <c r="K227" s="21"/>
      <c r="L227" s="21"/>
      <c r="M227" s="21"/>
      <c r="N227" s="22"/>
      <c r="O227" s="22"/>
      <c r="P227" s="85">
        <f t="shared" si="105"/>
        <v>0</v>
      </c>
      <c r="Q227" s="66">
        <f t="shared" si="90"/>
        <v>0</v>
      </c>
      <c r="R227" s="82">
        <f>(SUMIF($B$21:B227,B227,$Q$21:Q227))</f>
        <v>0</v>
      </c>
      <c r="S227" s="83">
        <f t="shared" si="114"/>
        <v>-2.4166666666666665</v>
      </c>
      <c r="T227" s="22">
        <f t="shared" si="91"/>
        <v>0</v>
      </c>
      <c r="U227" s="84">
        <f t="shared" si="92"/>
        <v>0</v>
      </c>
      <c r="V227" s="1">
        <f t="shared" si="93"/>
        <v>0</v>
      </c>
      <c r="W227" s="1">
        <f t="shared" si="94"/>
        <v>0</v>
      </c>
      <c r="X227" s="1">
        <f t="shared" si="101"/>
        <v>0</v>
      </c>
      <c r="Y227" s="83">
        <f t="shared" si="95"/>
        <v>0</v>
      </c>
      <c r="Z227" s="83">
        <f t="shared" si="96"/>
        <v>0</v>
      </c>
      <c r="AA227" s="1">
        <f t="shared" si="110"/>
        <v>0</v>
      </c>
      <c r="AB227" s="82"/>
      <c r="AC227" s="1"/>
      <c r="AD227" s="1">
        <f t="shared" si="97"/>
        <v>0</v>
      </c>
      <c r="AE227" s="21"/>
      <c r="AF227" s="20"/>
      <c r="AG227" s="20"/>
      <c r="AH227" s="21"/>
      <c r="AI227" s="21"/>
      <c r="AJ227" s="21"/>
      <c r="AK227" s="23"/>
      <c r="AL227" s="1">
        <f t="shared" si="111"/>
        <v>0</v>
      </c>
      <c r="AM227" s="1">
        <f t="shared" si="112"/>
        <v>7</v>
      </c>
      <c r="AN227" s="1">
        <f t="shared" si="113"/>
        <v>0.125</v>
      </c>
      <c r="AO227" s="96"/>
      <c r="AP227" s="96"/>
      <c r="AQ227" s="96"/>
      <c r="AR227" s="96"/>
      <c r="AS227" s="24">
        <f t="shared" si="106"/>
        <v>44402</v>
      </c>
      <c r="AT227" s="4">
        <f t="shared" si="107"/>
        <v>0</v>
      </c>
      <c r="AU227" s="21"/>
      <c r="AV227" s="21"/>
      <c r="AW227" s="21"/>
      <c r="AX227" s="21"/>
      <c r="AY227" s="21"/>
      <c r="AZ227" s="21"/>
      <c r="BA227" s="21"/>
      <c r="BB227" s="21"/>
      <c r="BC227" s="21"/>
      <c r="BD227" s="21"/>
      <c r="BE227" s="21"/>
      <c r="BF227" s="21"/>
      <c r="BG227" s="21"/>
      <c r="BH227" s="21"/>
      <c r="BI227" s="21"/>
      <c r="BJ227" s="21"/>
      <c r="BK227" s="21"/>
      <c r="BL227" s="21"/>
      <c r="BM227" s="21"/>
      <c r="BN227" s="21"/>
      <c r="BO227" s="21"/>
      <c r="BP227" s="21"/>
      <c r="BQ227" s="21"/>
      <c r="BR227" s="21"/>
      <c r="BS227" s="21"/>
      <c r="BT227" s="21"/>
      <c r="BU227" s="25">
        <f t="shared" si="108"/>
        <v>0</v>
      </c>
    </row>
    <row r="228" spans="1:73" ht="27.75" customHeight="1" x14ac:dyDescent="0.15">
      <c r="A228" s="19">
        <v>44403</v>
      </c>
      <c r="B228" s="3">
        <f t="shared" si="102"/>
        <v>30</v>
      </c>
      <c r="C228" s="3">
        <f t="shared" si="103"/>
        <v>1</v>
      </c>
      <c r="D228" s="79">
        <f t="shared" si="104"/>
        <v>1.25</v>
      </c>
      <c r="E228" s="60">
        <f t="shared" si="98"/>
        <v>0</v>
      </c>
      <c r="F228" s="60">
        <f t="shared" si="99"/>
        <v>0</v>
      </c>
      <c r="G228" s="80">
        <f t="shared" si="100"/>
        <v>1</v>
      </c>
      <c r="H228" s="60">
        <f t="shared" si="89"/>
        <v>1</v>
      </c>
      <c r="I228" s="61">
        <f t="shared" si="109"/>
        <v>0</v>
      </c>
      <c r="J228" s="21"/>
      <c r="K228" s="21"/>
      <c r="L228" s="21"/>
      <c r="M228" s="21"/>
      <c r="N228" s="22"/>
      <c r="O228" s="22"/>
      <c r="P228" s="85">
        <f t="shared" si="105"/>
        <v>0</v>
      </c>
      <c r="Q228" s="66">
        <f t="shared" si="90"/>
        <v>0</v>
      </c>
      <c r="R228" s="82">
        <f>(SUMIF($B$21:B228,B228,$Q$21:Q228))</f>
        <v>0</v>
      </c>
      <c r="S228" s="83">
        <f t="shared" si="114"/>
        <v>-2.4166666666666665</v>
      </c>
      <c r="T228" s="22">
        <f t="shared" si="91"/>
        <v>0</v>
      </c>
      <c r="U228" s="84">
        <f t="shared" si="92"/>
        <v>0</v>
      </c>
      <c r="V228" s="1">
        <f t="shared" si="93"/>
        <v>0</v>
      </c>
      <c r="W228" s="1">
        <f t="shared" si="94"/>
        <v>0</v>
      </c>
      <c r="X228" s="1">
        <f t="shared" si="101"/>
        <v>0</v>
      </c>
      <c r="Y228" s="83">
        <f t="shared" si="95"/>
        <v>0</v>
      </c>
      <c r="Z228" s="83">
        <f t="shared" si="96"/>
        <v>0</v>
      </c>
      <c r="AA228" s="1">
        <f t="shared" si="110"/>
        <v>0</v>
      </c>
      <c r="AB228" s="82"/>
      <c r="AC228" s="1"/>
      <c r="AD228" s="1">
        <f t="shared" si="97"/>
        <v>0</v>
      </c>
      <c r="AE228" s="21"/>
      <c r="AF228" s="20"/>
      <c r="AG228" s="20"/>
      <c r="AH228" s="21"/>
      <c r="AI228" s="21"/>
      <c r="AJ228" s="21"/>
      <c r="AK228" s="23"/>
      <c r="AL228" s="1">
        <f t="shared" si="111"/>
        <v>0</v>
      </c>
      <c r="AM228" s="1">
        <f t="shared" si="112"/>
        <v>7</v>
      </c>
      <c r="AN228" s="1">
        <f t="shared" si="113"/>
        <v>0.125</v>
      </c>
      <c r="AO228" s="96"/>
      <c r="AP228" s="96"/>
      <c r="AQ228" s="96"/>
      <c r="AR228" s="96"/>
      <c r="AS228" s="24">
        <f t="shared" si="106"/>
        <v>44403</v>
      </c>
      <c r="AT228" s="4">
        <f t="shared" si="107"/>
        <v>0</v>
      </c>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5">
        <f t="shared" si="108"/>
        <v>0</v>
      </c>
    </row>
    <row r="229" spans="1:73" ht="27.75" customHeight="1" x14ac:dyDescent="0.15">
      <c r="A229" s="19">
        <v>44404</v>
      </c>
      <c r="B229" s="3">
        <f t="shared" si="102"/>
        <v>31</v>
      </c>
      <c r="C229" s="3">
        <f t="shared" si="103"/>
        <v>2</v>
      </c>
      <c r="D229" s="79">
        <f t="shared" si="104"/>
        <v>1.25</v>
      </c>
      <c r="E229" s="60">
        <f t="shared" si="98"/>
        <v>0</v>
      </c>
      <c r="F229" s="60">
        <f t="shared" si="99"/>
        <v>0</v>
      </c>
      <c r="G229" s="80">
        <f t="shared" si="100"/>
        <v>1</v>
      </c>
      <c r="H229" s="60">
        <f t="shared" si="89"/>
        <v>1</v>
      </c>
      <c r="I229" s="61">
        <f t="shared" si="109"/>
        <v>0</v>
      </c>
      <c r="J229" s="21"/>
      <c r="K229" s="21"/>
      <c r="L229" s="21"/>
      <c r="M229" s="21"/>
      <c r="N229" s="22"/>
      <c r="O229" s="22"/>
      <c r="P229" s="85">
        <f t="shared" si="105"/>
        <v>0</v>
      </c>
      <c r="Q229" s="66">
        <f t="shared" si="90"/>
        <v>0</v>
      </c>
      <c r="R229" s="82">
        <f>(SUMIF($B$21:B229,B229,$Q$21:Q229))</f>
        <v>0</v>
      </c>
      <c r="S229" s="83">
        <f t="shared" si="114"/>
        <v>-2.4166666666666665</v>
      </c>
      <c r="T229" s="22">
        <f t="shared" si="91"/>
        <v>0</v>
      </c>
      <c r="U229" s="84">
        <f t="shared" si="92"/>
        <v>0</v>
      </c>
      <c r="V229" s="1">
        <f t="shared" si="93"/>
        <v>0</v>
      </c>
      <c r="W229" s="1">
        <f t="shared" si="94"/>
        <v>0</v>
      </c>
      <c r="X229" s="1">
        <f t="shared" si="101"/>
        <v>0</v>
      </c>
      <c r="Y229" s="83">
        <f t="shared" si="95"/>
        <v>0</v>
      </c>
      <c r="Z229" s="83">
        <f t="shared" si="96"/>
        <v>0</v>
      </c>
      <c r="AA229" s="1">
        <f t="shared" si="110"/>
        <v>0</v>
      </c>
      <c r="AB229" s="82"/>
      <c r="AC229" s="1"/>
      <c r="AD229" s="1">
        <f t="shared" si="97"/>
        <v>0</v>
      </c>
      <c r="AE229" s="21"/>
      <c r="AF229" s="20"/>
      <c r="AG229" s="20"/>
      <c r="AH229" s="21"/>
      <c r="AI229" s="21"/>
      <c r="AJ229" s="21"/>
      <c r="AK229" s="23"/>
      <c r="AL229" s="1">
        <f t="shared" si="111"/>
        <v>0</v>
      </c>
      <c r="AM229" s="1">
        <f t="shared" si="112"/>
        <v>7</v>
      </c>
      <c r="AN229" s="1">
        <f t="shared" si="113"/>
        <v>0.125</v>
      </c>
      <c r="AO229" s="96"/>
      <c r="AP229" s="96"/>
      <c r="AQ229" s="96"/>
      <c r="AR229" s="96"/>
      <c r="AS229" s="24">
        <f t="shared" si="106"/>
        <v>44404</v>
      </c>
      <c r="AT229" s="4">
        <f t="shared" si="107"/>
        <v>0</v>
      </c>
      <c r="AU229" s="21"/>
      <c r="AV229" s="21"/>
      <c r="AW229" s="21"/>
      <c r="AX229" s="21"/>
      <c r="AY229" s="21"/>
      <c r="AZ229" s="21"/>
      <c r="BA229" s="21"/>
      <c r="BB229" s="21"/>
      <c r="BC229" s="21"/>
      <c r="BD229" s="21"/>
      <c r="BE229" s="21"/>
      <c r="BF229" s="21"/>
      <c r="BG229" s="21"/>
      <c r="BH229" s="21"/>
      <c r="BI229" s="21"/>
      <c r="BJ229" s="21"/>
      <c r="BK229" s="21"/>
      <c r="BL229" s="21"/>
      <c r="BM229" s="21"/>
      <c r="BN229" s="21"/>
      <c r="BO229" s="21"/>
      <c r="BP229" s="21"/>
      <c r="BQ229" s="21"/>
      <c r="BR229" s="21"/>
      <c r="BS229" s="21"/>
      <c r="BT229" s="21"/>
      <c r="BU229" s="25">
        <f t="shared" si="108"/>
        <v>0</v>
      </c>
    </row>
    <row r="230" spans="1:73" ht="27.75" customHeight="1" x14ac:dyDescent="0.15">
      <c r="A230" s="19">
        <v>44405</v>
      </c>
      <c r="B230" s="3">
        <f t="shared" si="102"/>
        <v>31</v>
      </c>
      <c r="C230" s="3">
        <f t="shared" si="103"/>
        <v>3</v>
      </c>
      <c r="D230" s="79">
        <f t="shared" si="104"/>
        <v>1.25</v>
      </c>
      <c r="E230" s="60">
        <f t="shared" si="98"/>
        <v>0</v>
      </c>
      <c r="F230" s="60">
        <f t="shared" si="99"/>
        <v>0</v>
      </c>
      <c r="G230" s="80">
        <f t="shared" si="100"/>
        <v>1</v>
      </c>
      <c r="H230" s="60">
        <f t="shared" si="89"/>
        <v>1</v>
      </c>
      <c r="I230" s="61">
        <f t="shared" si="109"/>
        <v>0</v>
      </c>
      <c r="J230" s="21"/>
      <c r="K230" s="21"/>
      <c r="L230" s="21"/>
      <c r="M230" s="21"/>
      <c r="N230" s="22"/>
      <c r="O230" s="22"/>
      <c r="P230" s="85">
        <f t="shared" si="105"/>
        <v>0</v>
      </c>
      <c r="Q230" s="66">
        <f t="shared" si="90"/>
        <v>0</v>
      </c>
      <c r="R230" s="82">
        <f>(SUMIF($B$21:B230,B230,$Q$21:Q230))</f>
        <v>0</v>
      </c>
      <c r="S230" s="83">
        <f t="shared" si="114"/>
        <v>-2.4166666666666665</v>
      </c>
      <c r="T230" s="22">
        <f t="shared" si="91"/>
        <v>0</v>
      </c>
      <c r="U230" s="84">
        <f t="shared" si="92"/>
        <v>0</v>
      </c>
      <c r="V230" s="1">
        <f t="shared" si="93"/>
        <v>0</v>
      </c>
      <c r="W230" s="1">
        <f t="shared" si="94"/>
        <v>0</v>
      </c>
      <c r="X230" s="1">
        <f t="shared" si="101"/>
        <v>0</v>
      </c>
      <c r="Y230" s="83">
        <f t="shared" si="95"/>
        <v>0</v>
      </c>
      <c r="Z230" s="83">
        <f t="shared" si="96"/>
        <v>0</v>
      </c>
      <c r="AA230" s="1">
        <f t="shared" si="110"/>
        <v>0</v>
      </c>
      <c r="AB230" s="82"/>
      <c r="AC230" s="1"/>
      <c r="AD230" s="1">
        <f t="shared" si="97"/>
        <v>0</v>
      </c>
      <c r="AE230" s="21"/>
      <c r="AF230" s="20"/>
      <c r="AG230" s="20"/>
      <c r="AH230" s="21"/>
      <c r="AI230" s="21"/>
      <c r="AJ230" s="21"/>
      <c r="AK230" s="23"/>
      <c r="AL230" s="1">
        <f t="shared" si="111"/>
        <v>0</v>
      </c>
      <c r="AM230" s="1">
        <f t="shared" si="112"/>
        <v>7</v>
      </c>
      <c r="AN230" s="1">
        <f t="shared" si="113"/>
        <v>0.125</v>
      </c>
      <c r="AO230" s="96"/>
      <c r="AP230" s="96"/>
      <c r="AQ230" s="96"/>
      <c r="AR230" s="96"/>
      <c r="AS230" s="24">
        <f t="shared" si="106"/>
        <v>44405</v>
      </c>
      <c r="AT230" s="4">
        <f t="shared" si="107"/>
        <v>0</v>
      </c>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5">
        <f t="shared" si="108"/>
        <v>0</v>
      </c>
    </row>
    <row r="231" spans="1:73" ht="27.75" customHeight="1" x14ac:dyDescent="0.15">
      <c r="A231" s="19">
        <v>44406</v>
      </c>
      <c r="B231" s="3">
        <f t="shared" si="102"/>
        <v>31</v>
      </c>
      <c r="C231" s="3">
        <f t="shared" si="103"/>
        <v>4</v>
      </c>
      <c r="D231" s="79">
        <f t="shared" si="104"/>
        <v>1.25</v>
      </c>
      <c r="E231" s="60">
        <f t="shared" si="98"/>
        <v>0</v>
      </c>
      <c r="F231" s="60">
        <f t="shared" si="99"/>
        <v>0</v>
      </c>
      <c r="G231" s="80">
        <f t="shared" si="100"/>
        <v>1</v>
      </c>
      <c r="H231" s="60">
        <f t="shared" si="89"/>
        <v>1</v>
      </c>
      <c r="I231" s="61">
        <f t="shared" si="109"/>
        <v>0</v>
      </c>
      <c r="J231" s="21"/>
      <c r="K231" s="21"/>
      <c r="L231" s="21"/>
      <c r="M231" s="21"/>
      <c r="N231" s="22"/>
      <c r="O231" s="22"/>
      <c r="P231" s="85">
        <f t="shared" si="105"/>
        <v>0</v>
      </c>
      <c r="Q231" s="66">
        <f t="shared" si="90"/>
        <v>0</v>
      </c>
      <c r="R231" s="82">
        <f>(SUMIF($B$21:B231,B231,$Q$21:Q231))</f>
        <v>0</v>
      </c>
      <c r="S231" s="83">
        <f t="shared" si="114"/>
        <v>-2.4166666666666665</v>
      </c>
      <c r="T231" s="22">
        <f t="shared" si="91"/>
        <v>0</v>
      </c>
      <c r="U231" s="84">
        <f t="shared" si="92"/>
        <v>0</v>
      </c>
      <c r="V231" s="1">
        <f t="shared" si="93"/>
        <v>0</v>
      </c>
      <c r="W231" s="1">
        <f t="shared" si="94"/>
        <v>0</v>
      </c>
      <c r="X231" s="1">
        <f t="shared" si="101"/>
        <v>0</v>
      </c>
      <c r="Y231" s="83">
        <f t="shared" si="95"/>
        <v>0</v>
      </c>
      <c r="Z231" s="83">
        <f t="shared" si="96"/>
        <v>0</v>
      </c>
      <c r="AA231" s="1">
        <f t="shared" si="110"/>
        <v>0</v>
      </c>
      <c r="AB231" s="82"/>
      <c r="AC231" s="1"/>
      <c r="AD231" s="1">
        <f t="shared" si="97"/>
        <v>0</v>
      </c>
      <c r="AE231" s="21"/>
      <c r="AF231" s="20"/>
      <c r="AG231" s="20"/>
      <c r="AH231" s="21"/>
      <c r="AI231" s="21"/>
      <c r="AJ231" s="21"/>
      <c r="AK231" s="23"/>
      <c r="AL231" s="1">
        <f t="shared" si="111"/>
        <v>0</v>
      </c>
      <c r="AM231" s="1">
        <f t="shared" si="112"/>
        <v>7</v>
      </c>
      <c r="AN231" s="1">
        <f t="shared" si="113"/>
        <v>0.125</v>
      </c>
      <c r="AO231" s="96"/>
      <c r="AP231" s="96"/>
      <c r="AQ231" s="96"/>
      <c r="AR231" s="96"/>
      <c r="AS231" s="24">
        <f t="shared" si="106"/>
        <v>44406</v>
      </c>
      <c r="AT231" s="4">
        <f t="shared" si="107"/>
        <v>0</v>
      </c>
      <c r="AU231" s="21"/>
      <c r="AV231" s="21"/>
      <c r="AW231" s="21"/>
      <c r="AX231" s="21"/>
      <c r="AY231" s="21"/>
      <c r="AZ231" s="21"/>
      <c r="BA231" s="21"/>
      <c r="BB231" s="21"/>
      <c r="BC231" s="21"/>
      <c r="BD231" s="21"/>
      <c r="BE231" s="21"/>
      <c r="BF231" s="21"/>
      <c r="BG231" s="21"/>
      <c r="BH231" s="21"/>
      <c r="BI231" s="21"/>
      <c r="BJ231" s="21"/>
      <c r="BK231" s="21"/>
      <c r="BL231" s="21"/>
      <c r="BM231" s="21"/>
      <c r="BN231" s="21"/>
      <c r="BO231" s="21"/>
      <c r="BP231" s="21"/>
      <c r="BQ231" s="21"/>
      <c r="BR231" s="21"/>
      <c r="BS231" s="21"/>
      <c r="BT231" s="21"/>
      <c r="BU231" s="25">
        <f t="shared" si="108"/>
        <v>0</v>
      </c>
    </row>
    <row r="232" spans="1:73" ht="27.75" customHeight="1" x14ac:dyDescent="0.15">
      <c r="A232" s="19">
        <v>44407</v>
      </c>
      <c r="B232" s="3">
        <f t="shared" si="102"/>
        <v>31</v>
      </c>
      <c r="C232" s="3">
        <f t="shared" si="103"/>
        <v>5</v>
      </c>
      <c r="D232" s="79">
        <f t="shared" si="104"/>
        <v>1.25</v>
      </c>
      <c r="E232" s="60">
        <f t="shared" si="98"/>
        <v>0</v>
      </c>
      <c r="F232" s="60">
        <f t="shared" si="99"/>
        <v>0</v>
      </c>
      <c r="G232" s="80">
        <f t="shared" si="100"/>
        <v>1</v>
      </c>
      <c r="H232" s="60">
        <f t="shared" si="89"/>
        <v>1</v>
      </c>
      <c r="I232" s="61">
        <f t="shared" si="109"/>
        <v>0</v>
      </c>
      <c r="J232" s="21"/>
      <c r="K232" s="21"/>
      <c r="L232" s="21"/>
      <c r="M232" s="21"/>
      <c r="N232" s="22"/>
      <c r="O232" s="22"/>
      <c r="P232" s="85">
        <f t="shared" si="105"/>
        <v>0</v>
      </c>
      <c r="Q232" s="66">
        <f t="shared" si="90"/>
        <v>0</v>
      </c>
      <c r="R232" s="82">
        <f>(SUMIF($B$21:B232,B232,$Q$21:Q232))</f>
        <v>0</v>
      </c>
      <c r="S232" s="83">
        <f t="shared" si="114"/>
        <v>-2.4166666666666665</v>
      </c>
      <c r="T232" s="22">
        <f t="shared" si="91"/>
        <v>0</v>
      </c>
      <c r="U232" s="84">
        <f t="shared" si="92"/>
        <v>0</v>
      </c>
      <c r="V232" s="1">
        <f t="shared" si="93"/>
        <v>0</v>
      </c>
      <c r="W232" s="1">
        <f t="shared" si="94"/>
        <v>0</v>
      </c>
      <c r="X232" s="1">
        <f t="shared" si="101"/>
        <v>0</v>
      </c>
      <c r="Y232" s="83">
        <f t="shared" si="95"/>
        <v>0</v>
      </c>
      <c r="Z232" s="83">
        <f t="shared" si="96"/>
        <v>0</v>
      </c>
      <c r="AA232" s="1">
        <f t="shared" si="110"/>
        <v>0</v>
      </c>
      <c r="AB232" s="82"/>
      <c r="AC232" s="1"/>
      <c r="AD232" s="1">
        <f t="shared" si="97"/>
        <v>0</v>
      </c>
      <c r="AE232" s="21"/>
      <c r="AF232" s="20"/>
      <c r="AG232" s="20"/>
      <c r="AH232" s="21"/>
      <c r="AI232" s="21"/>
      <c r="AJ232" s="21"/>
      <c r="AK232" s="23"/>
      <c r="AL232" s="1">
        <f t="shared" si="111"/>
        <v>0</v>
      </c>
      <c r="AM232" s="1">
        <f t="shared" si="112"/>
        <v>7</v>
      </c>
      <c r="AN232" s="1">
        <f t="shared" si="113"/>
        <v>0.125</v>
      </c>
      <c r="AO232" s="96"/>
      <c r="AP232" s="96"/>
      <c r="AQ232" s="96"/>
      <c r="AR232" s="96"/>
      <c r="AS232" s="24">
        <f t="shared" si="106"/>
        <v>44407</v>
      </c>
      <c r="AT232" s="4">
        <f t="shared" si="107"/>
        <v>0</v>
      </c>
      <c r="AU232" s="21"/>
      <c r="AV232" s="21"/>
      <c r="AW232" s="21"/>
      <c r="AX232" s="21"/>
      <c r="AY232" s="21"/>
      <c r="AZ232" s="21"/>
      <c r="BA232" s="21"/>
      <c r="BB232" s="21"/>
      <c r="BC232" s="21"/>
      <c r="BD232" s="21"/>
      <c r="BE232" s="21"/>
      <c r="BF232" s="21"/>
      <c r="BG232" s="21"/>
      <c r="BH232" s="21"/>
      <c r="BI232" s="21"/>
      <c r="BJ232" s="21"/>
      <c r="BK232" s="21"/>
      <c r="BL232" s="21"/>
      <c r="BM232" s="21"/>
      <c r="BN232" s="21"/>
      <c r="BO232" s="21"/>
      <c r="BP232" s="21"/>
      <c r="BQ232" s="21"/>
      <c r="BR232" s="21"/>
      <c r="BS232" s="21"/>
      <c r="BT232" s="21"/>
      <c r="BU232" s="25">
        <f t="shared" si="108"/>
        <v>0</v>
      </c>
    </row>
    <row r="233" spans="1:73" ht="27.75" customHeight="1" x14ac:dyDescent="0.15">
      <c r="A233" s="19">
        <v>44408</v>
      </c>
      <c r="B233" s="3">
        <f t="shared" si="102"/>
        <v>31</v>
      </c>
      <c r="C233" s="3">
        <f t="shared" si="103"/>
        <v>6</v>
      </c>
      <c r="D233" s="79">
        <f t="shared" si="104"/>
        <v>1.25</v>
      </c>
      <c r="E233" s="60">
        <f t="shared" si="98"/>
        <v>0</v>
      </c>
      <c r="F233" s="60">
        <f t="shared" si="99"/>
        <v>0</v>
      </c>
      <c r="G233" s="80">
        <f t="shared" si="100"/>
        <v>1</v>
      </c>
      <c r="H233" s="60">
        <f t="shared" si="89"/>
        <v>1</v>
      </c>
      <c r="I233" s="61">
        <f t="shared" si="109"/>
        <v>0</v>
      </c>
      <c r="J233" s="21"/>
      <c r="K233" s="21"/>
      <c r="L233" s="21"/>
      <c r="M233" s="21"/>
      <c r="N233" s="22"/>
      <c r="O233" s="22"/>
      <c r="P233" s="85">
        <f t="shared" si="105"/>
        <v>0</v>
      </c>
      <c r="Q233" s="66">
        <f t="shared" si="90"/>
        <v>0</v>
      </c>
      <c r="R233" s="82">
        <f>(SUMIF($B$21:B233,B233,$Q$21:Q233))</f>
        <v>0</v>
      </c>
      <c r="S233" s="83">
        <f t="shared" si="114"/>
        <v>-2.4166666666666665</v>
      </c>
      <c r="T233" s="22">
        <f t="shared" si="91"/>
        <v>0</v>
      </c>
      <c r="U233" s="84">
        <f t="shared" si="92"/>
        <v>0</v>
      </c>
      <c r="V233" s="1">
        <f t="shared" si="93"/>
        <v>0</v>
      </c>
      <c r="W233" s="1">
        <f t="shared" si="94"/>
        <v>0</v>
      </c>
      <c r="X233" s="1">
        <f t="shared" si="101"/>
        <v>0</v>
      </c>
      <c r="Y233" s="83">
        <f t="shared" si="95"/>
        <v>0</v>
      </c>
      <c r="Z233" s="83">
        <f t="shared" si="96"/>
        <v>0</v>
      </c>
      <c r="AA233" s="1">
        <f t="shared" si="110"/>
        <v>0</v>
      </c>
      <c r="AB233" s="82"/>
      <c r="AC233" s="1"/>
      <c r="AD233" s="1">
        <f t="shared" si="97"/>
        <v>0</v>
      </c>
      <c r="AE233" s="21"/>
      <c r="AF233" s="20"/>
      <c r="AG233" s="20"/>
      <c r="AH233" s="21"/>
      <c r="AI233" s="21"/>
      <c r="AJ233" s="21"/>
      <c r="AK233" s="23"/>
      <c r="AL233" s="1">
        <f t="shared" si="111"/>
        <v>0</v>
      </c>
      <c r="AM233" s="1">
        <f t="shared" si="112"/>
        <v>7</v>
      </c>
      <c r="AN233" s="1">
        <f t="shared" si="113"/>
        <v>0.125</v>
      </c>
      <c r="AO233" s="96"/>
      <c r="AP233" s="96"/>
      <c r="AQ233" s="96"/>
      <c r="AR233" s="96"/>
      <c r="AS233" s="24">
        <f t="shared" si="106"/>
        <v>44408</v>
      </c>
      <c r="AT233" s="4">
        <f t="shared" si="107"/>
        <v>0</v>
      </c>
      <c r="AU233" s="21"/>
      <c r="AV233" s="21"/>
      <c r="AW233" s="21"/>
      <c r="AX233" s="21"/>
      <c r="AY233" s="21"/>
      <c r="AZ233" s="21"/>
      <c r="BA233" s="21"/>
      <c r="BB233" s="21"/>
      <c r="BC233" s="21"/>
      <c r="BD233" s="21"/>
      <c r="BE233" s="21"/>
      <c r="BF233" s="21"/>
      <c r="BG233" s="21"/>
      <c r="BH233" s="21"/>
      <c r="BI233" s="21"/>
      <c r="BJ233" s="21"/>
      <c r="BK233" s="21"/>
      <c r="BL233" s="21"/>
      <c r="BM233" s="21"/>
      <c r="BN233" s="21"/>
      <c r="BO233" s="21"/>
      <c r="BP233" s="21"/>
      <c r="BQ233" s="21"/>
      <c r="BR233" s="21"/>
      <c r="BS233" s="21"/>
      <c r="BT233" s="21"/>
      <c r="BU233" s="25">
        <f t="shared" si="108"/>
        <v>0</v>
      </c>
    </row>
    <row r="234" spans="1:73" ht="27.75" customHeight="1" x14ac:dyDescent="0.15">
      <c r="A234" s="19">
        <v>44409</v>
      </c>
      <c r="B234" s="3">
        <f t="shared" si="102"/>
        <v>31</v>
      </c>
      <c r="C234" s="3">
        <f t="shared" si="103"/>
        <v>7</v>
      </c>
      <c r="D234" s="79">
        <f t="shared" si="104"/>
        <v>1.25</v>
      </c>
      <c r="E234" s="60">
        <f t="shared" si="98"/>
        <v>0</v>
      </c>
      <c r="F234" s="60">
        <f t="shared" si="99"/>
        <v>0</v>
      </c>
      <c r="G234" s="80">
        <f t="shared" si="100"/>
        <v>1.5</v>
      </c>
      <c r="H234" s="60">
        <f t="shared" si="89"/>
        <v>1</v>
      </c>
      <c r="I234" s="61">
        <f t="shared" si="109"/>
        <v>0</v>
      </c>
      <c r="J234" s="21"/>
      <c r="K234" s="21"/>
      <c r="L234" s="21"/>
      <c r="M234" s="21"/>
      <c r="N234" s="22"/>
      <c r="O234" s="22"/>
      <c r="P234" s="85">
        <f t="shared" si="105"/>
        <v>0</v>
      </c>
      <c r="Q234" s="66">
        <f t="shared" si="90"/>
        <v>0</v>
      </c>
      <c r="R234" s="82">
        <f>(SUMIF($B$21:B234,B234,$Q$21:Q234))</f>
        <v>0</v>
      </c>
      <c r="S234" s="83">
        <f t="shared" si="114"/>
        <v>-2.4166666666666665</v>
      </c>
      <c r="T234" s="22">
        <f t="shared" si="91"/>
        <v>0</v>
      </c>
      <c r="U234" s="84">
        <f t="shared" si="92"/>
        <v>0</v>
      </c>
      <c r="V234" s="1">
        <f t="shared" si="93"/>
        <v>0</v>
      </c>
      <c r="W234" s="1">
        <f t="shared" si="94"/>
        <v>0</v>
      </c>
      <c r="X234" s="1">
        <f t="shared" si="101"/>
        <v>0</v>
      </c>
      <c r="Y234" s="83">
        <f t="shared" si="95"/>
        <v>0</v>
      </c>
      <c r="Z234" s="83">
        <f t="shared" si="96"/>
        <v>0</v>
      </c>
      <c r="AA234" s="1">
        <f t="shared" si="110"/>
        <v>0</v>
      </c>
      <c r="AB234" s="82"/>
      <c r="AC234" s="1"/>
      <c r="AD234" s="1">
        <f t="shared" si="97"/>
        <v>0</v>
      </c>
      <c r="AE234" s="21"/>
      <c r="AF234" s="20"/>
      <c r="AG234" s="20"/>
      <c r="AH234" s="21"/>
      <c r="AI234" s="21"/>
      <c r="AJ234" s="21"/>
      <c r="AK234" s="23"/>
      <c r="AL234" s="1">
        <f t="shared" si="111"/>
        <v>0</v>
      </c>
      <c r="AM234" s="1">
        <f t="shared" si="112"/>
        <v>7</v>
      </c>
      <c r="AN234" s="1">
        <f t="shared" si="113"/>
        <v>0.125</v>
      </c>
      <c r="AO234" s="96"/>
      <c r="AP234" s="96"/>
      <c r="AQ234" s="96"/>
      <c r="AR234" s="96"/>
      <c r="AS234" s="24">
        <f t="shared" si="106"/>
        <v>44409</v>
      </c>
      <c r="AT234" s="4">
        <f t="shared" si="107"/>
        <v>0</v>
      </c>
      <c r="AU234" s="21"/>
      <c r="AV234" s="21"/>
      <c r="AW234" s="21"/>
      <c r="AX234" s="21"/>
      <c r="AY234" s="21"/>
      <c r="AZ234" s="21"/>
      <c r="BA234" s="21"/>
      <c r="BB234" s="21"/>
      <c r="BC234" s="21"/>
      <c r="BD234" s="21"/>
      <c r="BE234" s="21"/>
      <c r="BF234" s="21"/>
      <c r="BG234" s="21"/>
      <c r="BH234" s="21"/>
      <c r="BI234" s="21"/>
      <c r="BJ234" s="21"/>
      <c r="BK234" s="21"/>
      <c r="BL234" s="21"/>
      <c r="BM234" s="21"/>
      <c r="BN234" s="21"/>
      <c r="BO234" s="21"/>
      <c r="BP234" s="21"/>
      <c r="BQ234" s="21"/>
      <c r="BR234" s="21"/>
      <c r="BS234" s="21"/>
      <c r="BT234" s="21"/>
      <c r="BU234" s="25">
        <f t="shared" si="108"/>
        <v>0</v>
      </c>
    </row>
    <row r="235" spans="1:73" ht="27.75" customHeight="1" x14ac:dyDescent="0.15">
      <c r="A235" s="19">
        <v>44410</v>
      </c>
      <c r="B235" s="3">
        <f t="shared" si="102"/>
        <v>31</v>
      </c>
      <c r="C235" s="3">
        <f t="shared" si="103"/>
        <v>1</v>
      </c>
      <c r="D235" s="79">
        <f t="shared" si="104"/>
        <v>1.25</v>
      </c>
      <c r="E235" s="60">
        <f t="shared" si="98"/>
        <v>0</v>
      </c>
      <c r="F235" s="60">
        <f t="shared" si="99"/>
        <v>0</v>
      </c>
      <c r="G235" s="80">
        <f t="shared" si="100"/>
        <v>1</v>
      </c>
      <c r="H235" s="60">
        <f t="shared" si="89"/>
        <v>1</v>
      </c>
      <c r="I235" s="61">
        <f t="shared" si="109"/>
        <v>0</v>
      </c>
      <c r="J235" s="21"/>
      <c r="K235" s="21"/>
      <c r="L235" s="21"/>
      <c r="M235" s="21"/>
      <c r="N235" s="22"/>
      <c r="O235" s="22"/>
      <c r="P235" s="85">
        <f t="shared" si="105"/>
        <v>0</v>
      </c>
      <c r="Q235" s="66">
        <f t="shared" si="90"/>
        <v>0</v>
      </c>
      <c r="R235" s="82">
        <f>(SUMIF($B$21:B235,B235,$Q$21:Q235))</f>
        <v>0</v>
      </c>
      <c r="S235" s="83">
        <f t="shared" si="114"/>
        <v>-2.4166666666666665</v>
      </c>
      <c r="T235" s="22">
        <f t="shared" si="91"/>
        <v>0</v>
      </c>
      <c r="U235" s="84">
        <f t="shared" si="92"/>
        <v>0</v>
      </c>
      <c r="V235" s="1">
        <f t="shared" si="93"/>
        <v>0</v>
      </c>
      <c r="W235" s="1">
        <f t="shared" si="94"/>
        <v>0</v>
      </c>
      <c r="X235" s="1">
        <f t="shared" si="101"/>
        <v>0</v>
      </c>
      <c r="Y235" s="83">
        <f t="shared" si="95"/>
        <v>0</v>
      </c>
      <c r="Z235" s="83">
        <f t="shared" si="96"/>
        <v>0</v>
      </c>
      <c r="AA235" s="1">
        <f t="shared" si="110"/>
        <v>0</v>
      </c>
      <c r="AB235" s="82"/>
      <c r="AC235" s="1"/>
      <c r="AD235" s="1">
        <f t="shared" si="97"/>
        <v>0</v>
      </c>
      <c r="AE235" s="21"/>
      <c r="AF235" s="20"/>
      <c r="AG235" s="20"/>
      <c r="AH235" s="21"/>
      <c r="AI235" s="21"/>
      <c r="AJ235" s="21"/>
      <c r="AK235" s="23"/>
      <c r="AL235" s="1">
        <f t="shared" si="111"/>
        <v>0</v>
      </c>
      <c r="AM235" s="1">
        <f t="shared" si="112"/>
        <v>7</v>
      </c>
      <c r="AN235" s="1">
        <f t="shared" si="113"/>
        <v>0.125</v>
      </c>
      <c r="AO235" s="96"/>
      <c r="AP235" s="96"/>
      <c r="AQ235" s="96"/>
      <c r="AR235" s="96"/>
      <c r="AS235" s="24">
        <f t="shared" si="106"/>
        <v>44410</v>
      </c>
      <c r="AT235" s="4">
        <f t="shared" si="107"/>
        <v>0</v>
      </c>
      <c r="AU235" s="21"/>
      <c r="AV235" s="21"/>
      <c r="AW235" s="21"/>
      <c r="AX235" s="21"/>
      <c r="AY235" s="21"/>
      <c r="AZ235" s="21"/>
      <c r="BA235" s="21"/>
      <c r="BB235" s="21"/>
      <c r="BC235" s="21"/>
      <c r="BD235" s="21"/>
      <c r="BE235" s="21"/>
      <c r="BF235" s="21"/>
      <c r="BG235" s="21"/>
      <c r="BH235" s="21"/>
      <c r="BI235" s="21"/>
      <c r="BJ235" s="21"/>
      <c r="BK235" s="21"/>
      <c r="BL235" s="21"/>
      <c r="BM235" s="21"/>
      <c r="BN235" s="21"/>
      <c r="BO235" s="21"/>
      <c r="BP235" s="21"/>
      <c r="BQ235" s="21"/>
      <c r="BR235" s="21"/>
      <c r="BS235" s="21"/>
      <c r="BT235" s="21"/>
      <c r="BU235" s="25">
        <f t="shared" si="108"/>
        <v>0</v>
      </c>
    </row>
    <row r="236" spans="1:73" ht="27.75" customHeight="1" x14ac:dyDescent="0.15">
      <c r="A236" s="19">
        <v>44411</v>
      </c>
      <c r="B236" s="3">
        <f t="shared" si="102"/>
        <v>32</v>
      </c>
      <c r="C236" s="3">
        <f t="shared" si="103"/>
        <v>2</v>
      </c>
      <c r="D236" s="79">
        <f t="shared" si="104"/>
        <v>1.25</v>
      </c>
      <c r="E236" s="60">
        <f t="shared" si="98"/>
        <v>0</v>
      </c>
      <c r="F236" s="60">
        <f t="shared" si="99"/>
        <v>0</v>
      </c>
      <c r="G236" s="80">
        <f t="shared" si="100"/>
        <v>1</v>
      </c>
      <c r="H236" s="60">
        <f t="shared" si="89"/>
        <v>1</v>
      </c>
      <c r="I236" s="61">
        <f t="shared" si="109"/>
        <v>0</v>
      </c>
      <c r="J236" s="21"/>
      <c r="K236" s="21"/>
      <c r="L236" s="21"/>
      <c r="M236" s="21"/>
      <c r="N236" s="22"/>
      <c r="O236" s="22"/>
      <c r="P236" s="85">
        <f t="shared" si="105"/>
        <v>0</v>
      </c>
      <c r="Q236" s="66">
        <f t="shared" si="90"/>
        <v>0</v>
      </c>
      <c r="R236" s="82">
        <f>(SUMIF($B$21:B236,B236,$Q$21:Q236))</f>
        <v>0</v>
      </c>
      <c r="S236" s="83">
        <f t="shared" si="114"/>
        <v>-2.4166666666666665</v>
      </c>
      <c r="T236" s="22">
        <f t="shared" si="91"/>
        <v>0</v>
      </c>
      <c r="U236" s="84">
        <f t="shared" si="92"/>
        <v>0</v>
      </c>
      <c r="V236" s="1">
        <f t="shared" si="93"/>
        <v>0</v>
      </c>
      <c r="W236" s="1">
        <f t="shared" si="94"/>
        <v>0</v>
      </c>
      <c r="X236" s="1">
        <f t="shared" si="101"/>
        <v>0</v>
      </c>
      <c r="Y236" s="83">
        <f t="shared" si="95"/>
        <v>0</v>
      </c>
      <c r="Z236" s="83">
        <f t="shared" si="96"/>
        <v>0</v>
      </c>
      <c r="AA236" s="1">
        <f t="shared" si="110"/>
        <v>0</v>
      </c>
      <c r="AB236" s="82"/>
      <c r="AC236" s="1"/>
      <c r="AD236" s="1">
        <f t="shared" si="97"/>
        <v>0</v>
      </c>
      <c r="AE236" s="21"/>
      <c r="AF236" s="20"/>
      <c r="AG236" s="20"/>
      <c r="AH236" s="21"/>
      <c r="AI236" s="21"/>
      <c r="AJ236" s="21"/>
      <c r="AK236" s="23"/>
      <c r="AL236" s="1">
        <f t="shared" si="111"/>
        <v>0</v>
      </c>
      <c r="AM236" s="1">
        <f t="shared" si="112"/>
        <v>7</v>
      </c>
      <c r="AN236" s="1">
        <f t="shared" si="113"/>
        <v>0.125</v>
      </c>
      <c r="AO236" s="96"/>
      <c r="AP236" s="96"/>
      <c r="AQ236" s="96"/>
      <c r="AR236" s="96"/>
      <c r="AS236" s="24">
        <f t="shared" si="106"/>
        <v>44411</v>
      </c>
      <c r="AT236" s="4">
        <f t="shared" si="107"/>
        <v>0</v>
      </c>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5">
        <f t="shared" si="108"/>
        <v>0</v>
      </c>
    </row>
    <row r="237" spans="1:73" ht="27.75" customHeight="1" x14ac:dyDescent="0.15">
      <c r="A237" s="19">
        <v>44412</v>
      </c>
      <c r="B237" s="3">
        <f t="shared" si="102"/>
        <v>32</v>
      </c>
      <c r="C237" s="3">
        <f t="shared" si="103"/>
        <v>3</v>
      </c>
      <c r="D237" s="79">
        <f t="shared" si="104"/>
        <v>1.25</v>
      </c>
      <c r="E237" s="60">
        <f t="shared" si="98"/>
        <v>0</v>
      </c>
      <c r="F237" s="60">
        <f t="shared" si="99"/>
        <v>0</v>
      </c>
      <c r="G237" s="80">
        <f t="shared" si="100"/>
        <v>1</v>
      </c>
      <c r="H237" s="60">
        <f t="shared" si="89"/>
        <v>1</v>
      </c>
      <c r="I237" s="61">
        <f t="shared" si="109"/>
        <v>0</v>
      </c>
      <c r="J237" s="21"/>
      <c r="K237" s="21"/>
      <c r="L237" s="21"/>
      <c r="M237" s="21"/>
      <c r="N237" s="22"/>
      <c r="O237" s="22"/>
      <c r="P237" s="85">
        <f t="shared" si="105"/>
        <v>0</v>
      </c>
      <c r="Q237" s="66">
        <f t="shared" si="90"/>
        <v>0</v>
      </c>
      <c r="R237" s="82">
        <f>(SUMIF($B$21:B237,B237,$Q$21:Q237))</f>
        <v>0</v>
      </c>
      <c r="S237" s="83">
        <f t="shared" si="114"/>
        <v>-2.4166666666666665</v>
      </c>
      <c r="T237" s="22">
        <f t="shared" si="91"/>
        <v>0</v>
      </c>
      <c r="U237" s="84">
        <f t="shared" si="92"/>
        <v>0</v>
      </c>
      <c r="V237" s="1">
        <f t="shared" si="93"/>
        <v>0</v>
      </c>
      <c r="W237" s="1">
        <f t="shared" si="94"/>
        <v>0</v>
      </c>
      <c r="X237" s="1">
        <f t="shared" si="101"/>
        <v>0</v>
      </c>
      <c r="Y237" s="83">
        <f t="shared" si="95"/>
        <v>0</v>
      </c>
      <c r="Z237" s="83">
        <f t="shared" si="96"/>
        <v>0</v>
      </c>
      <c r="AA237" s="1">
        <f t="shared" si="110"/>
        <v>0</v>
      </c>
      <c r="AB237" s="82"/>
      <c r="AC237" s="1"/>
      <c r="AD237" s="1">
        <f t="shared" si="97"/>
        <v>0</v>
      </c>
      <c r="AE237" s="21"/>
      <c r="AF237" s="20"/>
      <c r="AG237" s="20"/>
      <c r="AH237" s="21"/>
      <c r="AI237" s="21"/>
      <c r="AJ237" s="21"/>
      <c r="AK237" s="23"/>
      <c r="AL237" s="1">
        <f t="shared" si="111"/>
        <v>0</v>
      </c>
      <c r="AM237" s="1">
        <f t="shared" si="112"/>
        <v>7</v>
      </c>
      <c r="AN237" s="1">
        <f t="shared" si="113"/>
        <v>0.125</v>
      </c>
      <c r="AO237" s="96"/>
      <c r="AP237" s="96"/>
      <c r="AQ237" s="96"/>
      <c r="AR237" s="96"/>
      <c r="AS237" s="24">
        <f t="shared" si="106"/>
        <v>44412</v>
      </c>
      <c r="AT237" s="4">
        <f t="shared" si="107"/>
        <v>0</v>
      </c>
      <c r="AU237" s="21"/>
      <c r="AV237" s="21"/>
      <c r="AW237" s="21"/>
      <c r="AX237" s="21"/>
      <c r="AY237" s="21"/>
      <c r="AZ237" s="21"/>
      <c r="BA237" s="21"/>
      <c r="BB237" s="21"/>
      <c r="BC237" s="21"/>
      <c r="BD237" s="21"/>
      <c r="BE237" s="21"/>
      <c r="BF237" s="21"/>
      <c r="BG237" s="21"/>
      <c r="BH237" s="21"/>
      <c r="BI237" s="21"/>
      <c r="BJ237" s="21"/>
      <c r="BK237" s="21"/>
      <c r="BL237" s="21"/>
      <c r="BM237" s="21"/>
      <c r="BN237" s="21"/>
      <c r="BO237" s="21"/>
      <c r="BP237" s="21"/>
      <c r="BQ237" s="21"/>
      <c r="BR237" s="21"/>
      <c r="BS237" s="21"/>
      <c r="BT237" s="21"/>
      <c r="BU237" s="25">
        <f t="shared" si="108"/>
        <v>0</v>
      </c>
    </row>
    <row r="238" spans="1:73" ht="27.75" customHeight="1" x14ac:dyDescent="0.15">
      <c r="A238" s="19">
        <v>44413</v>
      </c>
      <c r="B238" s="3">
        <f t="shared" si="102"/>
        <v>32</v>
      </c>
      <c r="C238" s="3">
        <f t="shared" si="103"/>
        <v>4</v>
      </c>
      <c r="D238" s="79">
        <f t="shared" si="104"/>
        <v>1.25</v>
      </c>
      <c r="E238" s="60">
        <f t="shared" si="98"/>
        <v>0</v>
      </c>
      <c r="F238" s="60">
        <f t="shared" si="99"/>
        <v>0</v>
      </c>
      <c r="G238" s="80">
        <f t="shared" si="100"/>
        <v>1</v>
      </c>
      <c r="H238" s="60">
        <f t="shared" si="89"/>
        <v>1</v>
      </c>
      <c r="I238" s="61">
        <f t="shared" si="109"/>
        <v>0</v>
      </c>
      <c r="J238" s="21"/>
      <c r="K238" s="21"/>
      <c r="L238" s="21"/>
      <c r="M238" s="21"/>
      <c r="N238" s="22"/>
      <c r="O238" s="22"/>
      <c r="P238" s="85">
        <f t="shared" si="105"/>
        <v>0</v>
      </c>
      <c r="Q238" s="66">
        <f t="shared" si="90"/>
        <v>0</v>
      </c>
      <c r="R238" s="82">
        <f>(SUMIF($B$21:B238,B238,$Q$21:Q238))</f>
        <v>0</v>
      </c>
      <c r="S238" s="83">
        <f t="shared" si="114"/>
        <v>-2.4166666666666665</v>
      </c>
      <c r="T238" s="22">
        <f t="shared" si="91"/>
        <v>0</v>
      </c>
      <c r="U238" s="84">
        <f t="shared" si="92"/>
        <v>0</v>
      </c>
      <c r="V238" s="1">
        <f t="shared" si="93"/>
        <v>0</v>
      </c>
      <c r="W238" s="1">
        <f t="shared" si="94"/>
        <v>0</v>
      </c>
      <c r="X238" s="1">
        <f t="shared" si="101"/>
        <v>0</v>
      </c>
      <c r="Y238" s="83">
        <f t="shared" si="95"/>
        <v>0</v>
      </c>
      <c r="Z238" s="83">
        <f t="shared" si="96"/>
        <v>0</v>
      </c>
      <c r="AA238" s="1">
        <f t="shared" si="110"/>
        <v>0</v>
      </c>
      <c r="AB238" s="82"/>
      <c r="AC238" s="1"/>
      <c r="AD238" s="1">
        <f t="shared" si="97"/>
        <v>0</v>
      </c>
      <c r="AE238" s="21"/>
      <c r="AF238" s="20"/>
      <c r="AG238" s="20"/>
      <c r="AH238" s="21"/>
      <c r="AI238" s="21"/>
      <c r="AJ238" s="21"/>
      <c r="AK238" s="23"/>
      <c r="AL238" s="1">
        <f t="shared" si="111"/>
        <v>0</v>
      </c>
      <c r="AM238" s="1">
        <f t="shared" si="112"/>
        <v>7</v>
      </c>
      <c r="AN238" s="1">
        <f t="shared" si="113"/>
        <v>0.125</v>
      </c>
      <c r="AO238" s="96"/>
      <c r="AP238" s="96"/>
      <c r="AQ238" s="96"/>
      <c r="AR238" s="96"/>
      <c r="AS238" s="24">
        <f t="shared" si="106"/>
        <v>44413</v>
      </c>
      <c r="AT238" s="4">
        <f t="shared" si="107"/>
        <v>0</v>
      </c>
      <c r="AU238" s="21"/>
      <c r="AV238" s="21"/>
      <c r="AW238" s="21"/>
      <c r="AX238" s="21"/>
      <c r="AY238" s="21"/>
      <c r="AZ238" s="21"/>
      <c r="BA238" s="21"/>
      <c r="BB238" s="21"/>
      <c r="BC238" s="21"/>
      <c r="BD238" s="21"/>
      <c r="BE238" s="21"/>
      <c r="BF238" s="21"/>
      <c r="BG238" s="21"/>
      <c r="BH238" s="21"/>
      <c r="BI238" s="21"/>
      <c r="BJ238" s="21"/>
      <c r="BK238" s="21"/>
      <c r="BL238" s="21"/>
      <c r="BM238" s="21"/>
      <c r="BN238" s="21"/>
      <c r="BO238" s="21"/>
      <c r="BP238" s="21"/>
      <c r="BQ238" s="21"/>
      <c r="BR238" s="21"/>
      <c r="BS238" s="21"/>
      <c r="BT238" s="21"/>
      <c r="BU238" s="25">
        <f t="shared" si="108"/>
        <v>0</v>
      </c>
    </row>
    <row r="239" spans="1:73" ht="27.75" customHeight="1" x14ac:dyDescent="0.15">
      <c r="A239" s="19">
        <v>44414</v>
      </c>
      <c r="B239" s="3">
        <f t="shared" si="102"/>
        <v>32</v>
      </c>
      <c r="C239" s="3">
        <f t="shared" si="103"/>
        <v>5</v>
      </c>
      <c r="D239" s="79">
        <f t="shared" si="104"/>
        <v>1.25</v>
      </c>
      <c r="E239" s="60">
        <f t="shared" si="98"/>
        <v>0</v>
      </c>
      <c r="F239" s="60">
        <f t="shared" si="99"/>
        <v>0</v>
      </c>
      <c r="G239" s="80">
        <f t="shared" si="100"/>
        <v>1</v>
      </c>
      <c r="H239" s="60">
        <f t="shared" si="89"/>
        <v>1</v>
      </c>
      <c r="I239" s="61">
        <f t="shared" si="109"/>
        <v>0</v>
      </c>
      <c r="J239" s="21"/>
      <c r="K239" s="21"/>
      <c r="L239" s="21"/>
      <c r="M239" s="21"/>
      <c r="N239" s="22"/>
      <c r="O239" s="22"/>
      <c r="P239" s="85">
        <f t="shared" si="105"/>
        <v>0</v>
      </c>
      <c r="Q239" s="66">
        <f t="shared" si="90"/>
        <v>0</v>
      </c>
      <c r="R239" s="82">
        <f>(SUMIF($B$21:B239,B239,$Q$21:Q239))</f>
        <v>0</v>
      </c>
      <c r="S239" s="83">
        <f t="shared" si="114"/>
        <v>-2.4166666666666665</v>
      </c>
      <c r="T239" s="22">
        <f t="shared" si="91"/>
        <v>0</v>
      </c>
      <c r="U239" s="84">
        <f t="shared" si="92"/>
        <v>0</v>
      </c>
      <c r="V239" s="1">
        <f t="shared" si="93"/>
        <v>0</v>
      </c>
      <c r="W239" s="1">
        <f t="shared" si="94"/>
        <v>0</v>
      </c>
      <c r="X239" s="1">
        <f t="shared" si="101"/>
        <v>0</v>
      </c>
      <c r="Y239" s="83">
        <f t="shared" si="95"/>
        <v>0</v>
      </c>
      <c r="Z239" s="83">
        <f t="shared" si="96"/>
        <v>0</v>
      </c>
      <c r="AA239" s="1">
        <f t="shared" si="110"/>
        <v>0</v>
      </c>
      <c r="AB239" s="82"/>
      <c r="AC239" s="1"/>
      <c r="AD239" s="1">
        <f t="shared" si="97"/>
        <v>0</v>
      </c>
      <c r="AE239" s="21"/>
      <c r="AF239" s="20"/>
      <c r="AG239" s="20"/>
      <c r="AH239" s="21"/>
      <c r="AI239" s="21"/>
      <c r="AJ239" s="21"/>
      <c r="AK239" s="23"/>
      <c r="AL239" s="1">
        <f t="shared" si="111"/>
        <v>0</v>
      </c>
      <c r="AM239" s="1">
        <f t="shared" si="112"/>
        <v>7</v>
      </c>
      <c r="AN239" s="1">
        <f t="shared" si="113"/>
        <v>0.125</v>
      </c>
      <c r="AO239" s="96"/>
      <c r="AP239" s="96"/>
      <c r="AQ239" s="96"/>
      <c r="AR239" s="96"/>
      <c r="AS239" s="24">
        <f t="shared" si="106"/>
        <v>44414</v>
      </c>
      <c r="AT239" s="4">
        <f t="shared" si="107"/>
        <v>0</v>
      </c>
      <c r="AU239" s="21"/>
      <c r="AV239" s="21"/>
      <c r="AW239" s="21"/>
      <c r="AX239" s="21"/>
      <c r="AY239" s="21"/>
      <c r="AZ239" s="21"/>
      <c r="BA239" s="21"/>
      <c r="BB239" s="21"/>
      <c r="BC239" s="21"/>
      <c r="BD239" s="21"/>
      <c r="BE239" s="21"/>
      <c r="BF239" s="21"/>
      <c r="BG239" s="21"/>
      <c r="BH239" s="21"/>
      <c r="BI239" s="21"/>
      <c r="BJ239" s="21"/>
      <c r="BK239" s="21"/>
      <c r="BL239" s="21"/>
      <c r="BM239" s="21"/>
      <c r="BN239" s="21"/>
      <c r="BO239" s="21"/>
      <c r="BP239" s="21"/>
      <c r="BQ239" s="21"/>
      <c r="BR239" s="21"/>
      <c r="BS239" s="21"/>
      <c r="BT239" s="21"/>
      <c r="BU239" s="25">
        <f t="shared" si="108"/>
        <v>0</v>
      </c>
    </row>
    <row r="240" spans="1:73" ht="27.75" customHeight="1" x14ac:dyDescent="0.15">
      <c r="A240" s="19">
        <v>44415</v>
      </c>
      <c r="B240" s="3">
        <f t="shared" si="102"/>
        <v>32</v>
      </c>
      <c r="C240" s="3">
        <f t="shared" si="103"/>
        <v>6</v>
      </c>
      <c r="D240" s="79">
        <f t="shared" si="104"/>
        <v>1.25</v>
      </c>
      <c r="E240" s="60">
        <f t="shared" si="98"/>
        <v>0</v>
      </c>
      <c r="F240" s="60">
        <f t="shared" si="99"/>
        <v>0</v>
      </c>
      <c r="G240" s="80">
        <f t="shared" si="100"/>
        <v>1</v>
      </c>
      <c r="H240" s="60">
        <f t="shared" si="89"/>
        <v>1</v>
      </c>
      <c r="I240" s="61">
        <f t="shared" si="109"/>
        <v>0</v>
      </c>
      <c r="J240" s="21"/>
      <c r="K240" s="21"/>
      <c r="L240" s="21"/>
      <c r="M240" s="21"/>
      <c r="N240" s="22"/>
      <c r="O240" s="22"/>
      <c r="P240" s="85">
        <f t="shared" si="105"/>
        <v>0</v>
      </c>
      <c r="Q240" s="66">
        <f t="shared" si="90"/>
        <v>0</v>
      </c>
      <c r="R240" s="82">
        <f>(SUMIF($B$21:B240,B240,$Q$21:Q240))</f>
        <v>0</v>
      </c>
      <c r="S240" s="83">
        <f t="shared" si="114"/>
        <v>-2.4166666666666665</v>
      </c>
      <c r="T240" s="22">
        <f t="shared" si="91"/>
        <v>0</v>
      </c>
      <c r="U240" s="84">
        <f t="shared" si="92"/>
        <v>0</v>
      </c>
      <c r="V240" s="1">
        <f t="shared" si="93"/>
        <v>0</v>
      </c>
      <c r="W240" s="1">
        <f t="shared" si="94"/>
        <v>0</v>
      </c>
      <c r="X240" s="1">
        <f t="shared" si="101"/>
        <v>0</v>
      </c>
      <c r="Y240" s="83">
        <f t="shared" si="95"/>
        <v>0</v>
      </c>
      <c r="Z240" s="83">
        <f t="shared" si="96"/>
        <v>0</v>
      </c>
      <c r="AA240" s="1">
        <f t="shared" si="110"/>
        <v>0</v>
      </c>
      <c r="AB240" s="82"/>
      <c r="AC240" s="1"/>
      <c r="AD240" s="1">
        <f t="shared" si="97"/>
        <v>0</v>
      </c>
      <c r="AE240" s="21"/>
      <c r="AF240" s="20"/>
      <c r="AG240" s="20"/>
      <c r="AH240" s="21"/>
      <c r="AI240" s="21"/>
      <c r="AJ240" s="21"/>
      <c r="AK240" s="23"/>
      <c r="AL240" s="1">
        <f t="shared" si="111"/>
        <v>0</v>
      </c>
      <c r="AM240" s="1">
        <f t="shared" si="112"/>
        <v>7</v>
      </c>
      <c r="AN240" s="1">
        <f t="shared" si="113"/>
        <v>0.125</v>
      </c>
      <c r="AO240" s="96"/>
      <c r="AP240" s="96"/>
      <c r="AQ240" s="96"/>
      <c r="AR240" s="96"/>
      <c r="AS240" s="24">
        <f t="shared" si="106"/>
        <v>44415</v>
      </c>
      <c r="AT240" s="4">
        <f t="shared" si="107"/>
        <v>0</v>
      </c>
      <c r="AU240" s="21"/>
      <c r="AV240" s="21"/>
      <c r="AW240" s="21"/>
      <c r="AX240" s="21"/>
      <c r="AY240" s="21"/>
      <c r="AZ240" s="21"/>
      <c r="BA240" s="21"/>
      <c r="BB240" s="21"/>
      <c r="BC240" s="21"/>
      <c r="BD240" s="21"/>
      <c r="BE240" s="21"/>
      <c r="BF240" s="21"/>
      <c r="BG240" s="21"/>
      <c r="BH240" s="21"/>
      <c r="BI240" s="21"/>
      <c r="BJ240" s="21"/>
      <c r="BK240" s="21"/>
      <c r="BL240" s="21"/>
      <c r="BM240" s="21"/>
      <c r="BN240" s="21"/>
      <c r="BO240" s="21"/>
      <c r="BP240" s="21"/>
      <c r="BQ240" s="21"/>
      <c r="BR240" s="21"/>
      <c r="BS240" s="21"/>
      <c r="BT240" s="21"/>
      <c r="BU240" s="25">
        <f t="shared" si="108"/>
        <v>0</v>
      </c>
    </row>
    <row r="241" spans="1:73" ht="27.75" customHeight="1" x14ac:dyDescent="0.15">
      <c r="A241" s="19">
        <v>44416</v>
      </c>
      <c r="B241" s="3">
        <f t="shared" si="102"/>
        <v>32</v>
      </c>
      <c r="C241" s="3">
        <f t="shared" si="103"/>
        <v>7</v>
      </c>
      <c r="D241" s="79">
        <f t="shared" si="104"/>
        <v>1.25</v>
      </c>
      <c r="E241" s="60">
        <f t="shared" si="98"/>
        <v>0</v>
      </c>
      <c r="F241" s="60">
        <f t="shared" si="99"/>
        <v>0</v>
      </c>
      <c r="G241" s="80">
        <f t="shared" si="100"/>
        <v>1.5</v>
      </c>
      <c r="H241" s="60">
        <f t="shared" si="89"/>
        <v>1</v>
      </c>
      <c r="I241" s="61">
        <f t="shared" si="109"/>
        <v>0</v>
      </c>
      <c r="J241" s="21"/>
      <c r="K241" s="21"/>
      <c r="L241" s="21"/>
      <c r="M241" s="21"/>
      <c r="N241" s="22"/>
      <c r="O241" s="22"/>
      <c r="P241" s="85">
        <f t="shared" si="105"/>
        <v>0</v>
      </c>
      <c r="Q241" s="66">
        <f t="shared" si="90"/>
        <v>0</v>
      </c>
      <c r="R241" s="82">
        <f>(SUMIF($B$21:B241,B241,$Q$21:Q241))</f>
        <v>0</v>
      </c>
      <c r="S241" s="83">
        <f t="shared" si="114"/>
        <v>-2.4166666666666665</v>
      </c>
      <c r="T241" s="22">
        <f t="shared" si="91"/>
        <v>0</v>
      </c>
      <c r="U241" s="84">
        <f t="shared" si="92"/>
        <v>0</v>
      </c>
      <c r="V241" s="1">
        <f t="shared" si="93"/>
        <v>0</v>
      </c>
      <c r="W241" s="1">
        <f t="shared" si="94"/>
        <v>0</v>
      </c>
      <c r="X241" s="1">
        <f t="shared" si="101"/>
        <v>0</v>
      </c>
      <c r="Y241" s="83">
        <f t="shared" si="95"/>
        <v>0</v>
      </c>
      <c r="Z241" s="83">
        <f t="shared" si="96"/>
        <v>0</v>
      </c>
      <c r="AA241" s="1">
        <f t="shared" si="110"/>
        <v>0</v>
      </c>
      <c r="AB241" s="82"/>
      <c r="AC241" s="1"/>
      <c r="AD241" s="1">
        <f t="shared" si="97"/>
        <v>0</v>
      </c>
      <c r="AE241" s="21"/>
      <c r="AF241" s="20"/>
      <c r="AG241" s="20"/>
      <c r="AH241" s="21"/>
      <c r="AI241" s="21"/>
      <c r="AJ241" s="21"/>
      <c r="AK241" s="23"/>
      <c r="AL241" s="1">
        <f t="shared" si="111"/>
        <v>0</v>
      </c>
      <c r="AM241" s="1">
        <f t="shared" si="112"/>
        <v>7</v>
      </c>
      <c r="AN241" s="1">
        <f t="shared" si="113"/>
        <v>0.125</v>
      </c>
      <c r="AO241" s="96"/>
      <c r="AP241" s="96"/>
      <c r="AQ241" s="96"/>
      <c r="AR241" s="96"/>
      <c r="AS241" s="24">
        <f t="shared" si="106"/>
        <v>44416</v>
      </c>
      <c r="AT241" s="4">
        <f t="shared" si="107"/>
        <v>0</v>
      </c>
      <c r="AU241" s="21"/>
      <c r="AV241" s="21"/>
      <c r="AW241" s="21"/>
      <c r="AX241" s="21"/>
      <c r="AY241" s="21"/>
      <c r="AZ241" s="21"/>
      <c r="BA241" s="21"/>
      <c r="BB241" s="21"/>
      <c r="BC241" s="21"/>
      <c r="BD241" s="21"/>
      <c r="BE241" s="21"/>
      <c r="BF241" s="21"/>
      <c r="BG241" s="21"/>
      <c r="BH241" s="21"/>
      <c r="BI241" s="21"/>
      <c r="BJ241" s="21"/>
      <c r="BK241" s="21"/>
      <c r="BL241" s="21"/>
      <c r="BM241" s="21"/>
      <c r="BN241" s="21"/>
      <c r="BO241" s="21"/>
      <c r="BP241" s="21"/>
      <c r="BQ241" s="21"/>
      <c r="BR241" s="21"/>
      <c r="BS241" s="21"/>
      <c r="BT241" s="21"/>
      <c r="BU241" s="25">
        <f t="shared" si="108"/>
        <v>0</v>
      </c>
    </row>
    <row r="242" spans="1:73" ht="27.75" customHeight="1" x14ac:dyDescent="0.15">
      <c r="A242" s="19">
        <v>44417</v>
      </c>
      <c r="B242" s="3">
        <f t="shared" si="102"/>
        <v>32</v>
      </c>
      <c r="C242" s="3">
        <f t="shared" si="103"/>
        <v>1</v>
      </c>
      <c r="D242" s="79">
        <f t="shared" si="104"/>
        <v>1.25</v>
      </c>
      <c r="E242" s="60">
        <f t="shared" si="98"/>
        <v>0</v>
      </c>
      <c r="F242" s="60">
        <f t="shared" si="99"/>
        <v>0</v>
      </c>
      <c r="G242" s="80">
        <f t="shared" si="100"/>
        <v>1</v>
      </c>
      <c r="H242" s="60">
        <f t="shared" si="89"/>
        <v>1</v>
      </c>
      <c r="I242" s="61">
        <f t="shared" si="109"/>
        <v>0</v>
      </c>
      <c r="J242" s="21"/>
      <c r="K242" s="21"/>
      <c r="L242" s="21"/>
      <c r="M242" s="21"/>
      <c r="N242" s="22"/>
      <c r="O242" s="22"/>
      <c r="P242" s="85">
        <f t="shared" si="105"/>
        <v>0</v>
      </c>
      <c r="Q242" s="66">
        <f t="shared" si="90"/>
        <v>0</v>
      </c>
      <c r="R242" s="82">
        <f>(SUMIF($B$21:B242,B242,$Q$21:Q242))</f>
        <v>0</v>
      </c>
      <c r="S242" s="83">
        <f t="shared" si="114"/>
        <v>-2.4166666666666665</v>
      </c>
      <c r="T242" s="22">
        <f t="shared" si="91"/>
        <v>0</v>
      </c>
      <c r="U242" s="84">
        <f t="shared" si="92"/>
        <v>0</v>
      </c>
      <c r="V242" s="1">
        <f t="shared" si="93"/>
        <v>0</v>
      </c>
      <c r="W242" s="1">
        <f t="shared" si="94"/>
        <v>0</v>
      </c>
      <c r="X242" s="1">
        <f t="shared" si="101"/>
        <v>0</v>
      </c>
      <c r="Y242" s="83">
        <f t="shared" si="95"/>
        <v>0</v>
      </c>
      <c r="Z242" s="83">
        <f t="shared" si="96"/>
        <v>0</v>
      </c>
      <c r="AA242" s="1">
        <f t="shared" si="110"/>
        <v>0</v>
      </c>
      <c r="AB242" s="82"/>
      <c r="AC242" s="1"/>
      <c r="AD242" s="1">
        <f t="shared" si="97"/>
        <v>0</v>
      </c>
      <c r="AE242" s="21"/>
      <c r="AF242" s="20"/>
      <c r="AG242" s="20"/>
      <c r="AH242" s="21"/>
      <c r="AI242" s="21"/>
      <c r="AJ242" s="21"/>
      <c r="AK242" s="23"/>
      <c r="AL242" s="1">
        <f t="shared" si="111"/>
        <v>0</v>
      </c>
      <c r="AM242" s="1">
        <f t="shared" si="112"/>
        <v>7</v>
      </c>
      <c r="AN242" s="1">
        <f t="shared" si="113"/>
        <v>0.125</v>
      </c>
      <c r="AO242" s="96"/>
      <c r="AP242" s="96"/>
      <c r="AQ242" s="96"/>
      <c r="AR242" s="96"/>
      <c r="AS242" s="24">
        <f t="shared" si="106"/>
        <v>44417</v>
      </c>
      <c r="AT242" s="4">
        <f t="shared" si="107"/>
        <v>0</v>
      </c>
      <c r="AU242" s="21"/>
      <c r="AV242" s="21"/>
      <c r="AW242" s="21"/>
      <c r="AX242" s="21"/>
      <c r="AY242" s="21"/>
      <c r="AZ242" s="21"/>
      <c r="BA242" s="21"/>
      <c r="BB242" s="21"/>
      <c r="BC242" s="21"/>
      <c r="BD242" s="21"/>
      <c r="BE242" s="21"/>
      <c r="BF242" s="21"/>
      <c r="BG242" s="21"/>
      <c r="BH242" s="21"/>
      <c r="BI242" s="21"/>
      <c r="BJ242" s="21"/>
      <c r="BK242" s="21"/>
      <c r="BL242" s="21"/>
      <c r="BM242" s="21"/>
      <c r="BN242" s="21"/>
      <c r="BO242" s="21"/>
      <c r="BP242" s="21"/>
      <c r="BQ242" s="21"/>
      <c r="BR242" s="21"/>
      <c r="BS242" s="21"/>
      <c r="BT242" s="21"/>
      <c r="BU242" s="25">
        <f t="shared" si="108"/>
        <v>0</v>
      </c>
    </row>
    <row r="243" spans="1:73" ht="27.75" customHeight="1" x14ac:dyDescent="0.15">
      <c r="A243" s="19">
        <v>44418</v>
      </c>
      <c r="B243" s="3">
        <f t="shared" si="102"/>
        <v>33</v>
      </c>
      <c r="C243" s="3">
        <f t="shared" si="103"/>
        <v>2</v>
      </c>
      <c r="D243" s="79">
        <f t="shared" si="104"/>
        <v>1.25</v>
      </c>
      <c r="E243" s="60">
        <f t="shared" si="98"/>
        <v>0</v>
      </c>
      <c r="F243" s="60">
        <f t="shared" si="99"/>
        <v>0</v>
      </c>
      <c r="G243" s="80">
        <f t="shared" si="100"/>
        <v>1</v>
      </c>
      <c r="H243" s="60">
        <f t="shared" si="89"/>
        <v>1</v>
      </c>
      <c r="I243" s="61">
        <f t="shared" si="109"/>
        <v>0</v>
      </c>
      <c r="J243" s="21"/>
      <c r="K243" s="21"/>
      <c r="L243" s="21"/>
      <c r="M243" s="21"/>
      <c r="N243" s="22"/>
      <c r="O243" s="22"/>
      <c r="P243" s="85">
        <f t="shared" si="105"/>
        <v>0</v>
      </c>
      <c r="Q243" s="66">
        <f t="shared" si="90"/>
        <v>0</v>
      </c>
      <c r="R243" s="82">
        <f>(SUMIF($B$21:B243,B243,$Q$21:Q243))</f>
        <v>0</v>
      </c>
      <c r="S243" s="83">
        <f t="shared" si="114"/>
        <v>-2.4166666666666665</v>
      </c>
      <c r="T243" s="22">
        <f t="shared" si="91"/>
        <v>0</v>
      </c>
      <c r="U243" s="84">
        <f t="shared" si="92"/>
        <v>0</v>
      </c>
      <c r="V243" s="1">
        <f t="shared" si="93"/>
        <v>0</v>
      </c>
      <c r="W243" s="1">
        <f t="shared" si="94"/>
        <v>0</v>
      </c>
      <c r="X243" s="1">
        <f t="shared" si="101"/>
        <v>0</v>
      </c>
      <c r="Y243" s="83">
        <f t="shared" si="95"/>
        <v>0</v>
      </c>
      <c r="Z243" s="83">
        <f t="shared" si="96"/>
        <v>0</v>
      </c>
      <c r="AA243" s="1">
        <f t="shared" si="110"/>
        <v>0</v>
      </c>
      <c r="AB243" s="82"/>
      <c r="AC243" s="1"/>
      <c r="AD243" s="1">
        <f t="shared" si="97"/>
        <v>0</v>
      </c>
      <c r="AE243" s="21"/>
      <c r="AF243" s="20"/>
      <c r="AG243" s="20"/>
      <c r="AH243" s="21"/>
      <c r="AI243" s="21"/>
      <c r="AJ243" s="21"/>
      <c r="AK243" s="23"/>
      <c r="AL243" s="1">
        <f t="shared" si="111"/>
        <v>0</v>
      </c>
      <c r="AM243" s="1">
        <f t="shared" si="112"/>
        <v>7</v>
      </c>
      <c r="AN243" s="1">
        <f t="shared" si="113"/>
        <v>0.125</v>
      </c>
      <c r="AO243" s="96"/>
      <c r="AP243" s="96"/>
      <c r="AQ243" s="96"/>
      <c r="AR243" s="96"/>
      <c r="AS243" s="24">
        <f t="shared" si="106"/>
        <v>44418</v>
      </c>
      <c r="AT243" s="4">
        <f t="shared" si="107"/>
        <v>0</v>
      </c>
      <c r="AU243" s="21"/>
      <c r="AV243" s="21"/>
      <c r="AW243" s="21"/>
      <c r="AX243" s="21"/>
      <c r="AY243" s="21"/>
      <c r="AZ243" s="21"/>
      <c r="BA243" s="21"/>
      <c r="BB243" s="21"/>
      <c r="BC243" s="21"/>
      <c r="BD243" s="21"/>
      <c r="BE243" s="21"/>
      <c r="BF243" s="21"/>
      <c r="BG243" s="21"/>
      <c r="BH243" s="21"/>
      <c r="BI243" s="21"/>
      <c r="BJ243" s="21"/>
      <c r="BK243" s="21"/>
      <c r="BL243" s="21"/>
      <c r="BM243" s="21"/>
      <c r="BN243" s="21"/>
      <c r="BO243" s="21"/>
      <c r="BP243" s="21"/>
      <c r="BQ243" s="21"/>
      <c r="BR243" s="21"/>
      <c r="BS243" s="21"/>
      <c r="BT243" s="21"/>
      <c r="BU243" s="25">
        <f t="shared" si="108"/>
        <v>0</v>
      </c>
    </row>
    <row r="244" spans="1:73" ht="27.75" customHeight="1" x14ac:dyDescent="0.15">
      <c r="A244" s="19">
        <v>44419</v>
      </c>
      <c r="B244" s="3">
        <f t="shared" si="102"/>
        <v>33</v>
      </c>
      <c r="C244" s="3">
        <f t="shared" si="103"/>
        <v>3</v>
      </c>
      <c r="D244" s="79">
        <f t="shared" si="104"/>
        <v>1.25</v>
      </c>
      <c r="E244" s="60">
        <f t="shared" si="98"/>
        <v>0</v>
      </c>
      <c r="F244" s="60">
        <f t="shared" si="99"/>
        <v>0</v>
      </c>
      <c r="G244" s="80">
        <f t="shared" si="100"/>
        <v>1</v>
      </c>
      <c r="H244" s="60">
        <f t="shared" si="89"/>
        <v>1</v>
      </c>
      <c r="I244" s="61">
        <f t="shared" si="109"/>
        <v>0</v>
      </c>
      <c r="J244" s="21"/>
      <c r="K244" s="21"/>
      <c r="L244" s="21"/>
      <c r="M244" s="21"/>
      <c r="N244" s="22"/>
      <c r="O244" s="22"/>
      <c r="P244" s="85">
        <f t="shared" si="105"/>
        <v>0</v>
      </c>
      <c r="Q244" s="66">
        <f t="shared" si="90"/>
        <v>0</v>
      </c>
      <c r="R244" s="82">
        <f>(SUMIF($B$21:B244,B244,$Q$21:Q244))</f>
        <v>0</v>
      </c>
      <c r="S244" s="83">
        <f t="shared" si="114"/>
        <v>-2.4166666666666665</v>
      </c>
      <c r="T244" s="22">
        <f t="shared" si="91"/>
        <v>0</v>
      </c>
      <c r="U244" s="84">
        <f t="shared" si="92"/>
        <v>0</v>
      </c>
      <c r="V244" s="1">
        <f t="shared" si="93"/>
        <v>0</v>
      </c>
      <c r="W244" s="1">
        <f t="shared" si="94"/>
        <v>0</v>
      </c>
      <c r="X244" s="1">
        <f t="shared" si="101"/>
        <v>0</v>
      </c>
      <c r="Y244" s="83">
        <f t="shared" si="95"/>
        <v>0</v>
      </c>
      <c r="Z244" s="83">
        <f t="shared" si="96"/>
        <v>0</v>
      </c>
      <c r="AA244" s="1">
        <f t="shared" si="110"/>
        <v>0</v>
      </c>
      <c r="AB244" s="82"/>
      <c r="AC244" s="1"/>
      <c r="AD244" s="1">
        <f t="shared" si="97"/>
        <v>0</v>
      </c>
      <c r="AE244" s="21"/>
      <c r="AF244" s="20"/>
      <c r="AG244" s="20"/>
      <c r="AH244" s="21"/>
      <c r="AI244" s="21"/>
      <c r="AJ244" s="21"/>
      <c r="AK244" s="23"/>
      <c r="AL244" s="1">
        <f t="shared" si="111"/>
        <v>0</v>
      </c>
      <c r="AM244" s="1">
        <f t="shared" si="112"/>
        <v>7</v>
      </c>
      <c r="AN244" s="1">
        <f t="shared" si="113"/>
        <v>0.125</v>
      </c>
      <c r="AO244" s="96"/>
      <c r="AP244" s="96"/>
      <c r="AQ244" s="96"/>
      <c r="AR244" s="96"/>
      <c r="AS244" s="24">
        <f t="shared" si="106"/>
        <v>44419</v>
      </c>
      <c r="AT244" s="4">
        <f t="shared" si="107"/>
        <v>0</v>
      </c>
      <c r="AU244" s="21"/>
      <c r="AV244" s="21"/>
      <c r="AW244" s="21"/>
      <c r="AX244" s="21"/>
      <c r="AY244" s="21"/>
      <c r="AZ244" s="21"/>
      <c r="BA244" s="21"/>
      <c r="BB244" s="21"/>
      <c r="BC244" s="21"/>
      <c r="BD244" s="21"/>
      <c r="BE244" s="21"/>
      <c r="BF244" s="21"/>
      <c r="BG244" s="21"/>
      <c r="BH244" s="21"/>
      <c r="BI244" s="21"/>
      <c r="BJ244" s="21"/>
      <c r="BK244" s="21"/>
      <c r="BL244" s="21"/>
      <c r="BM244" s="21"/>
      <c r="BN244" s="21"/>
      <c r="BO244" s="21"/>
      <c r="BP244" s="21"/>
      <c r="BQ244" s="21"/>
      <c r="BR244" s="21"/>
      <c r="BS244" s="21"/>
      <c r="BT244" s="21"/>
      <c r="BU244" s="25">
        <f t="shared" si="108"/>
        <v>0</v>
      </c>
    </row>
    <row r="245" spans="1:73" ht="27.75" customHeight="1" x14ac:dyDescent="0.15">
      <c r="A245" s="19">
        <v>44420</v>
      </c>
      <c r="B245" s="3">
        <f t="shared" si="102"/>
        <v>33</v>
      </c>
      <c r="C245" s="3">
        <f t="shared" si="103"/>
        <v>4</v>
      </c>
      <c r="D245" s="79">
        <f t="shared" si="104"/>
        <v>1.25</v>
      </c>
      <c r="E245" s="60">
        <f t="shared" si="98"/>
        <v>0</v>
      </c>
      <c r="F245" s="60">
        <f t="shared" si="99"/>
        <v>0</v>
      </c>
      <c r="G245" s="80">
        <f t="shared" si="100"/>
        <v>1</v>
      </c>
      <c r="H245" s="60">
        <f t="shared" si="89"/>
        <v>1</v>
      </c>
      <c r="I245" s="61">
        <f t="shared" si="109"/>
        <v>0</v>
      </c>
      <c r="J245" s="21"/>
      <c r="K245" s="21"/>
      <c r="L245" s="21"/>
      <c r="M245" s="21"/>
      <c r="N245" s="22"/>
      <c r="O245" s="22"/>
      <c r="P245" s="85">
        <f t="shared" si="105"/>
        <v>0</v>
      </c>
      <c r="Q245" s="66">
        <f t="shared" si="90"/>
        <v>0</v>
      </c>
      <c r="R245" s="82">
        <f>(SUMIF($B$21:B245,B245,$Q$21:Q245))</f>
        <v>0</v>
      </c>
      <c r="S245" s="83">
        <f t="shared" si="114"/>
        <v>-2.4166666666666665</v>
      </c>
      <c r="T245" s="22">
        <f t="shared" si="91"/>
        <v>0</v>
      </c>
      <c r="U245" s="84">
        <f t="shared" si="92"/>
        <v>0</v>
      </c>
      <c r="V245" s="1">
        <f t="shared" si="93"/>
        <v>0</v>
      </c>
      <c r="W245" s="1">
        <f t="shared" si="94"/>
        <v>0</v>
      </c>
      <c r="X245" s="1">
        <f t="shared" si="101"/>
        <v>0</v>
      </c>
      <c r="Y245" s="83">
        <f t="shared" si="95"/>
        <v>0</v>
      </c>
      <c r="Z245" s="83">
        <f t="shared" si="96"/>
        <v>0</v>
      </c>
      <c r="AA245" s="1">
        <f t="shared" si="110"/>
        <v>0</v>
      </c>
      <c r="AB245" s="82"/>
      <c r="AC245" s="1"/>
      <c r="AD245" s="1">
        <f t="shared" si="97"/>
        <v>0</v>
      </c>
      <c r="AE245" s="21"/>
      <c r="AF245" s="20"/>
      <c r="AG245" s="20"/>
      <c r="AH245" s="21"/>
      <c r="AI245" s="21"/>
      <c r="AJ245" s="21"/>
      <c r="AK245" s="23"/>
      <c r="AL245" s="1">
        <f t="shared" si="111"/>
        <v>0</v>
      </c>
      <c r="AM245" s="1">
        <f t="shared" si="112"/>
        <v>7</v>
      </c>
      <c r="AN245" s="1">
        <f t="shared" si="113"/>
        <v>0.125</v>
      </c>
      <c r="AO245" s="96"/>
      <c r="AP245" s="96"/>
      <c r="AQ245" s="96"/>
      <c r="AR245" s="96"/>
      <c r="AS245" s="24">
        <f t="shared" si="106"/>
        <v>44420</v>
      </c>
      <c r="AT245" s="4">
        <f t="shared" si="107"/>
        <v>0</v>
      </c>
      <c r="AU245" s="21"/>
      <c r="AV245" s="21"/>
      <c r="AW245" s="21"/>
      <c r="AX245" s="21"/>
      <c r="AY245" s="21"/>
      <c r="AZ245" s="21"/>
      <c r="BA245" s="21"/>
      <c r="BB245" s="21"/>
      <c r="BC245" s="21"/>
      <c r="BD245" s="21"/>
      <c r="BE245" s="21"/>
      <c r="BF245" s="21"/>
      <c r="BG245" s="21"/>
      <c r="BH245" s="21"/>
      <c r="BI245" s="21"/>
      <c r="BJ245" s="21"/>
      <c r="BK245" s="21"/>
      <c r="BL245" s="21"/>
      <c r="BM245" s="21"/>
      <c r="BN245" s="21"/>
      <c r="BO245" s="21"/>
      <c r="BP245" s="21"/>
      <c r="BQ245" s="21"/>
      <c r="BR245" s="21"/>
      <c r="BS245" s="21"/>
      <c r="BT245" s="21"/>
      <c r="BU245" s="25">
        <f t="shared" si="108"/>
        <v>0</v>
      </c>
    </row>
    <row r="246" spans="1:73" ht="27.75" customHeight="1" x14ac:dyDescent="0.15">
      <c r="A246" s="19">
        <v>44421</v>
      </c>
      <c r="B246" s="3">
        <f t="shared" si="102"/>
        <v>33</v>
      </c>
      <c r="C246" s="3">
        <f t="shared" si="103"/>
        <v>5</v>
      </c>
      <c r="D246" s="79">
        <f t="shared" si="104"/>
        <v>1.25</v>
      </c>
      <c r="E246" s="60">
        <f t="shared" si="98"/>
        <v>0</v>
      </c>
      <c r="F246" s="60">
        <f t="shared" si="99"/>
        <v>0</v>
      </c>
      <c r="G246" s="80">
        <f t="shared" si="100"/>
        <v>1</v>
      </c>
      <c r="H246" s="60">
        <f t="shared" si="89"/>
        <v>1</v>
      </c>
      <c r="I246" s="61">
        <f t="shared" si="109"/>
        <v>0</v>
      </c>
      <c r="J246" s="21"/>
      <c r="K246" s="21"/>
      <c r="L246" s="21"/>
      <c r="M246" s="21"/>
      <c r="N246" s="22"/>
      <c r="O246" s="22"/>
      <c r="P246" s="85">
        <f t="shared" si="105"/>
        <v>0</v>
      </c>
      <c r="Q246" s="66">
        <f t="shared" si="90"/>
        <v>0</v>
      </c>
      <c r="R246" s="82">
        <f>(SUMIF($B$21:B246,B246,$Q$21:Q246))</f>
        <v>0</v>
      </c>
      <c r="S246" s="83">
        <f t="shared" si="114"/>
        <v>-2.4166666666666665</v>
      </c>
      <c r="T246" s="22">
        <f t="shared" si="91"/>
        <v>0</v>
      </c>
      <c r="U246" s="84">
        <f t="shared" si="92"/>
        <v>0</v>
      </c>
      <c r="V246" s="1">
        <f t="shared" si="93"/>
        <v>0</v>
      </c>
      <c r="W246" s="1">
        <f t="shared" si="94"/>
        <v>0</v>
      </c>
      <c r="X246" s="1">
        <f t="shared" si="101"/>
        <v>0</v>
      </c>
      <c r="Y246" s="83">
        <f t="shared" si="95"/>
        <v>0</v>
      </c>
      <c r="Z246" s="83">
        <f t="shared" si="96"/>
        <v>0</v>
      </c>
      <c r="AA246" s="1">
        <f t="shared" si="110"/>
        <v>0</v>
      </c>
      <c r="AB246" s="82"/>
      <c r="AC246" s="1"/>
      <c r="AD246" s="1">
        <f t="shared" si="97"/>
        <v>0</v>
      </c>
      <c r="AE246" s="21"/>
      <c r="AF246" s="20"/>
      <c r="AG246" s="20"/>
      <c r="AH246" s="21"/>
      <c r="AI246" s="21"/>
      <c r="AJ246" s="21"/>
      <c r="AK246" s="23"/>
      <c r="AL246" s="1">
        <f t="shared" si="111"/>
        <v>0</v>
      </c>
      <c r="AM246" s="1">
        <f t="shared" si="112"/>
        <v>7</v>
      </c>
      <c r="AN246" s="1">
        <f t="shared" si="113"/>
        <v>0.125</v>
      </c>
      <c r="AO246" s="96"/>
      <c r="AP246" s="96"/>
      <c r="AQ246" s="96"/>
      <c r="AR246" s="96"/>
      <c r="AS246" s="24">
        <f t="shared" si="106"/>
        <v>44421</v>
      </c>
      <c r="AT246" s="4">
        <f t="shared" si="107"/>
        <v>0</v>
      </c>
      <c r="AU246" s="21"/>
      <c r="AV246" s="21"/>
      <c r="AW246" s="21"/>
      <c r="AX246" s="21"/>
      <c r="AY246" s="21"/>
      <c r="AZ246" s="21"/>
      <c r="BA246" s="21"/>
      <c r="BB246" s="21"/>
      <c r="BC246" s="21"/>
      <c r="BD246" s="21"/>
      <c r="BE246" s="21"/>
      <c r="BF246" s="21"/>
      <c r="BG246" s="21"/>
      <c r="BH246" s="21"/>
      <c r="BI246" s="21"/>
      <c r="BJ246" s="21"/>
      <c r="BK246" s="21"/>
      <c r="BL246" s="21"/>
      <c r="BM246" s="21"/>
      <c r="BN246" s="21"/>
      <c r="BO246" s="21"/>
      <c r="BP246" s="21"/>
      <c r="BQ246" s="21"/>
      <c r="BR246" s="21"/>
      <c r="BS246" s="21"/>
      <c r="BT246" s="21"/>
      <c r="BU246" s="25">
        <f t="shared" si="108"/>
        <v>0</v>
      </c>
    </row>
    <row r="247" spans="1:73" ht="27.75" customHeight="1" x14ac:dyDescent="0.15">
      <c r="A247" s="19">
        <v>44422</v>
      </c>
      <c r="B247" s="3">
        <f t="shared" si="102"/>
        <v>33</v>
      </c>
      <c r="C247" s="3">
        <f t="shared" si="103"/>
        <v>6</v>
      </c>
      <c r="D247" s="79">
        <f t="shared" si="104"/>
        <v>1.25</v>
      </c>
      <c r="E247" s="60">
        <f t="shared" si="98"/>
        <v>0</v>
      </c>
      <c r="F247" s="60">
        <f t="shared" si="99"/>
        <v>0</v>
      </c>
      <c r="G247" s="80">
        <f t="shared" si="100"/>
        <v>1</v>
      </c>
      <c r="H247" s="60">
        <f t="shared" si="89"/>
        <v>1</v>
      </c>
      <c r="I247" s="61">
        <f t="shared" si="109"/>
        <v>0</v>
      </c>
      <c r="J247" s="21"/>
      <c r="K247" s="21"/>
      <c r="L247" s="21"/>
      <c r="M247" s="21"/>
      <c r="N247" s="22"/>
      <c r="O247" s="22"/>
      <c r="P247" s="85">
        <f t="shared" si="105"/>
        <v>0</v>
      </c>
      <c r="Q247" s="66">
        <f t="shared" si="90"/>
        <v>0</v>
      </c>
      <c r="R247" s="82">
        <f>(SUMIF($B$21:B247,B247,$Q$21:Q247))</f>
        <v>0</v>
      </c>
      <c r="S247" s="83">
        <f t="shared" si="114"/>
        <v>-2.4166666666666665</v>
      </c>
      <c r="T247" s="22">
        <f t="shared" si="91"/>
        <v>0</v>
      </c>
      <c r="U247" s="84">
        <f t="shared" si="92"/>
        <v>0</v>
      </c>
      <c r="V247" s="1">
        <f t="shared" si="93"/>
        <v>0</v>
      </c>
      <c r="W247" s="1">
        <f t="shared" si="94"/>
        <v>0</v>
      </c>
      <c r="X247" s="1">
        <f t="shared" si="101"/>
        <v>0</v>
      </c>
      <c r="Y247" s="83">
        <f t="shared" si="95"/>
        <v>0</v>
      </c>
      <c r="Z247" s="83">
        <f t="shared" si="96"/>
        <v>0</v>
      </c>
      <c r="AA247" s="1">
        <f t="shared" si="110"/>
        <v>0</v>
      </c>
      <c r="AB247" s="82"/>
      <c r="AC247" s="1"/>
      <c r="AD247" s="1">
        <f t="shared" si="97"/>
        <v>0</v>
      </c>
      <c r="AE247" s="21"/>
      <c r="AF247" s="20"/>
      <c r="AG247" s="20"/>
      <c r="AH247" s="21"/>
      <c r="AI247" s="21"/>
      <c r="AJ247" s="21"/>
      <c r="AK247" s="23"/>
      <c r="AL247" s="1">
        <f t="shared" si="111"/>
        <v>0</v>
      </c>
      <c r="AM247" s="1">
        <f t="shared" si="112"/>
        <v>7</v>
      </c>
      <c r="AN247" s="1">
        <f t="shared" si="113"/>
        <v>0.125</v>
      </c>
      <c r="AO247" s="96"/>
      <c r="AP247" s="96"/>
      <c r="AQ247" s="96"/>
      <c r="AR247" s="96"/>
      <c r="AS247" s="24">
        <f t="shared" si="106"/>
        <v>44422</v>
      </c>
      <c r="AT247" s="4">
        <f t="shared" si="107"/>
        <v>0</v>
      </c>
      <c r="AU247" s="21"/>
      <c r="AV247" s="21"/>
      <c r="AW247" s="21"/>
      <c r="AX247" s="21"/>
      <c r="AY247" s="21"/>
      <c r="AZ247" s="21"/>
      <c r="BA247" s="21"/>
      <c r="BB247" s="21"/>
      <c r="BC247" s="21"/>
      <c r="BD247" s="21"/>
      <c r="BE247" s="21"/>
      <c r="BF247" s="21"/>
      <c r="BG247" s="21"/>
      <c r="BH247" s="21"/>
      <c r="BI247" s="21"/>
      <c r="BJ247" s="21"/>
      <c r="BK247" s="21"/>
      <c r="BL247" s="21"/>
      <c r="BM247" s="21"/>
      <c r="BN247" s="21"/>
      <c r="BO247" s="21"/>
      <c r="BP247" s="21"/>
      <c r="BQ247" s="21"/>
      <c r="BR247" s="21"/>
      <c r="BS247" s="21"/>
      <c r="BT247" s="21"/>
      <c r="BU247" s="25">
        <f t="shared" si="108"/>
        <v>0</v>
      </c>
    </row>
    <row r="248" spans="1:73" ht="27.75" customHeight="1" x14ac:dyDescent="0.15">
      <c r="A248" s="19">
        <v>44423</v>
      </c>
      <c r="B248" s="3">
        <f t="shared" si="102"/>
        <v>33</v>
      </c>
      <c r="C248" s="3">
        <f t="shared" si="103"/>
        <v>7</v>
      </c>
      <c r="D248" s="79">
        <f t="shared" si="104"/>
        <v>1.25</v>
      </c>
      <c r="E248" s="60">
        <f t="shared" si="98"/>
        <v>0</v>
      </c>
      <c r="F248" s="60">
        <f t="shared" si="99"/>
        <v>0</v>
      </c>
      <c r="G248" s="80">
        <f t="shared" si="100"/>
        <v>1.5</v>
      </c>
      <c r="H248" s="60">
        <f t="shared" si="89"/>
        <v>1</v>
      </c>
      <c r="I248" s="61">
        <f t="shared" si="109"/>
        <v>0</v>
      </c>
      <c r="J248" s="21"/>
      <c r="K248" s="21"/>
      <c r="L248" s="21"/>
      <c r="M248" s="21"/>
      <c r="N248" s="22"/>
      <c r="O248" s="22"/>
      <c r="P248" s="85">
        <f t="shared" si="105"/>
        <v>0</v>
      </c>
      <c r="Q248" s="66">
        <f t="shared" si="90"/>
        <v>0</v>
      </c>
      <c r="R248" s="82">
        <f>(SUMIF($B$21:B248,B248,$Q$21:Q248))</f>
        <v>0</v>
      </c>
      <c r="S248" s="83">
        <f t="shared" si="114"/>
        <v>-2.4166666666666665</v>
      </c>
      <c r="T248" s="22">
        <f t="shared" si="91"/>
        <v>0</v>
      </c>
      <c r="U248" s="84">
        <f t="shared" si="92"/>
        <v>0</v>
      </c>
      <c r="V248" s="1">
        <f t="shared" si="93"/>
        <v>0</v>
      </c>
      <c r="W248" s="1">
        <f t="shared" si="94"/>
        <v>0</v>
      </c>
      <c r="X248" s="1">
        <f t="shared" si="101"/>
        <v>0</v>
      </c>
      <c r="Y248" s="83">
        <f t="shared" si="95"/>
        <v>0</v>
      </c>
      <c r="Z248" s="83">
        <f t="shared" si="96"/>
        <v>0</v>
      </c>
      <c r="AA248" s="1">
        <f t="shared" si="110"/>
        <v>0</v>
      </c>
      <c r="AB248" s="82"/>
      <c r="AC248" s="1"/>
      <c r="AD248" s="1">
        <f t="shared" si="97"/>
        <v>0</v>
      </c>
      <c r="AE248" s="21"/>
      <c r="AF248" s="20"/>
      <c r="AG248" s="20"/>
      <c r="AH248" s="21"/>
      <c r="AI248" s="21"/>
      <c r="AJ248" s="21"/>
      <c r="AK248" s="23"/>
      <c r="AL248" s="1">
        <f t="shared" si="111"/>
        <v>0</v>
      </c>
      <c r="AM248" s="1">
        <f t="shared" si="112"/>
        <v>7</v>
      </c>
      <c r="AN248" s="1">
        <f t="shared" si="113"/>
        <v>0.125</v>
      </c>
      <c r="AO248" s="96"/>
      <c r="AP248" s="96"/>
      <c r="AQ248" s="96"/>
      <c r="AR248" s="96"/>
      <c r="AS248" s="24">
        <f t="shared" si="106"/>
        <v>44423</v>
      </c>
      <c r="AT248" s="4">
        <f t="shared" si="107"/>
        <v>0</v>
      </c>
      <c r="AU248" s="21"/>
      <c r="AV248" s="21"/>
      <c r="AW248" s="21"/>
      <c r="AX248" s="21"/>
      <c r="AY248" s="21"/>
      <c r="AZ248" s="21"/>
      <c r="BA248" s="21"/>
      <c r="BB248" s="21"/>
      <c r="BC248" s="21"/>
      <c r="BD248" s="21"/>
      <c r="BE248" s="21"/>
      <c r="BF248" s="21"/>
      <c r="BG248" s="21"/>
      <c r="BH248" s="21"/>
      <c r="BI248" s="21"/>
      <c r="BJ248" s="21"/>
      <c r="BK248" s="21"/>
      <c r="BL248" s="21"/>
      <c r="BM248" s="21"/>
      <c r="BN248" s="21"/>
      <c r="BO248" s="21"/>
      <c r="BP248" s="21"/>
      <c r="BQ248" s="21"/>
      <c r="BR248" s="21"/>
      <c r="BS248" s="21"/>
      <c r="BT248" s="21"/>
      <c r="BU248" s="25">
        <f t="shared" si="108"/>
        <v>0</v>
      </c>
    </row>
    <row r="249" spans="1:73" ht="27.75" customHeight="1" x14ac:dyDescent="0.15">
      <c r="A249" s="19">
        <v>44424</v>
      </c>
      <c r="B249" s="3">
        <f t="shared" si="102"/>
        <v>33</v>
      </c>
      <c r="C249" s="3">
        <f t="shared" si="103"/>
        <v>1</v>
      </c>
      <c r="D249" s="79">
        <f t="shared" si="104"/>
        <v>1.25</v>
      </c>
      <c r="E249" s="60">
        <f t="shared" si="98"/>
        <v>0</v>
      </c>
      <c r="F249" s="60">
        <f t="shared" si="99"/>
        <v>0</v>
      </c>
      <c r="G249" s="80">
        <f t="shared" si="100"/>
        <v>1</v>
      </c>
      <c r="H249" s="60">
        <f t="shared" si="89"/>
        <v>1</v>
      </c>
      <c r="I249" s="61">
        <f t="shared" si="109"/>
        <v>0</v>
      </c>
      <c r="J249" s="21"/>
      <c r="K249" s="21"/>
      <c r="L249" s="21"/>
      <c r="M249" s="21"/>
      <c r="N249" s="22"/>
      <c r="O249" s="22"/>
      <c r="P249" s="85">
        <f t="shared" si="105"/>
        <v>0</v>
      </c>
      <c r="Q249" s="66">
        <f t="shared" si="90"/>
        <v>0</v>
      </c>
      <c r="R249" s="82">
        <f>(SUMIF($B$21:B249,B249,$Q$21:Q249))</f>
        <v>0</v>
      </c>
      <c r="S249" s="83">
        <f t="shared" si="114"/>
        <v>-2.4166666666666665</v>
      </c>
      <c r="T249" s="22">
        <f t="shared" si="91"/>
        <v>0</v>
      </c>
      <c r="U249" s="84">
        <f t="shared" si="92"/>
        <v>0</v>
      </c>
      <c r="V249" s="1">
        <f t="shared" si="93"/>
        <v>0</v>
      </c>
      <c r="W249" s="1">
        <f t="shared" si="94"/>
        <v>0</v>
      </c>
      <c r="X249" s="1">
        <f t="shared" si="101"/>
        <v>0</v>
      </c>
      <c r="Y249" s="83">
        <f t="shared" si="95"/>
        <v>0</v>
      </c>
      <c r="Z249" s="83">
        <f t="shared" si="96"/>
        <v>0</v>
      </c>
      <c r="AA249" s="1">
        <f t="shared" si="110"/>
        <v>0</v>
      </c>
      <c r="AB249" s="82"/>
      <c r="AC249" s="1"/>
      <c r="AD249" s="1">
        <f t="shared" si="97"/>
        <v>0</v>
      </c>
      <c r="AE249" s="21"/>
      <c r="AF249" s="20"/>
      <c r="AG249" s="20"/>
      <c r="AH249" s="21"/>
      <c r="AI249" s="21"/>
      <c r="AJ249" s="21"/>
      <c r="AK249" s="23"/>
      <c r="AL249" s="1">
        <f t="shared" si="111"/>
        <v>0</v>
      </c>
      <c r="AM249" s="1">
        <f t="shared" si="112"/>
        <v>7</v>
      </c>
      <c r="AN249" s="1">
        <f t="shared" si="113"/>
        <v>0.125</v>
      </c>
      <c r="AO249" s="96"/>
      <c r="AP249" s="96"/>
      <c r="AQ249" s="96"/>
      <c r="AR249" s="96"/>
      <c r="AS249" s="24">
        <f t="shared" si="106"/>
        <v>44424</v>
      </c>
      <c r="AT249" s="4">
        <f t="shared" si="107"/>
        <v>0</v>
      </c>
      <c r="AU249" s="21"/>
      <c r="AV249" s="21"/>
      <c r="AW249" s="21"/>
      <c r="AX249" s="21"/>
      <c r="AY249" s="21"/>
      <c r="AZ249" s="21"/>
      <c r="BA249" s="21"/>
      <c r="BB249" s="21"/>
      <c r="BC249" s="21"/>
      <c r="BD249" s="21"/>
      <c r="BE249" s="21"/>
      <c r="BF249" s="21"/>
      <c r="BG249" s="21"/>
      <c r="BH249" s="21"/>
      <c r="BI249" s="21"/>
      <c r="BJ249" s="21"/>
      <c r="BK249" s="21"/>
      <c r="BL249" s="21"/>
      <c r="BM249" s="21"/>
      <c r="BN249" s="21"/>
      <c r="BO249" s="21"/>
      <c r="BP249" s="21"/>
      <c r="BQ249" s="21"/>
      <c r="BR249" s="21"/>
      <c r="BS249" s="21"/>
      <c r="BT249" s="21"/>
      <c r="BU249" s="25">
        <f t="shared" si="108"/>
        <v>0</v>
      </c>
    </row>
    <row r="250" spans="1:73" ht="27.75" customHeight="1" x14ac:dyDescent="0.15">
      <c r="A250" s="19">
        <v>44425</v>
      </c>
      <c r="B250" s="3">
        <f t="shared" si="102"/>
        <v>34</v>
      </c>
      <c r="C250" s="3">
        <f t="shared" si="103"/>
        <v>2</v>
      </c>
      <c r="D250" s="79">
        <f t="shared" si="104"/>
        <v>1.25</v>
      </c>
      <c r="E250" s="60">
        <f t="shared" si="98"/>
        <v>0</v>
      </c>
      <c r="F250" s="60">
        <f t="shared" si="99"/>
        <v>0</v>
      </c>
      <c r="G250" s="80">
        <f t="shared" si="100"/>
        <v>1</v>
      </c>
      <c r="H250" s="60">
        <f t="shared" si="89"/>
        <v>1</v>
      </c>
      <c r="I250" s="61">
        <f t="shared" si="109"/>
        <v>0</v>
      </c>
      <c r="J250" s="21"/>
      <c r="K250" s="21"/>
      <c r="L250" s="21"/>
      <c r="M250" s="21"/>
      <c r="N250" s="22"/>
      <c r="O250" s="22"/>
      <c r="P250" s="85">
        <f t="shared" si="105"/>
        <v>0</v>
      </c>
      <c r="Q250" s="66">
        <f t="shared" si="90"/>
        <v>0</v>
      </c>
      <c r="R250" s="82">
        <f>(SUMIF($B$21:B250,B250,$Q$21:Q250))</f>
        <v>0</v>
      </c>
      <c r="S250" s="83">
        <f t="shared" si="114"/>
        <v>-2.4166666666666665</v>
      </c>
      <c r="T250" s="22">
        <f t="shared" si="91"/>
        <v>0</v>
      </c>
      <c r="U250" s="84">
        <f t="shared" si="92"/>
        <v>0</v>
      </c>
      <c r="V250" s="1">
        <f t="shared" si="93"/>
        <v>0</v>
      </c>
      <c r="W250" s="1">
        <f t="shared" si="94"/>
        <v>0</v>
      </c>
      <c r="X250" s="1">
        <f t="shared" si="101"/>
        <v>0</v>
      </c>
      <c r="Y250" s="83">
        <f t="shared" si="95"/>
        <v>0</v>
      </c>
      <c r="Z250" s="83">
        <f t="shared" si="96"/>
        <v>0</v>
      </c>
      <c r="AA250" s="1">
        <f t="shared" si="110"/>
        <v>0</v>
      </c>
      <c r="AB250" s="82"/>
      <c r="AC250" s="1"/>
      <c r="AD250" s="1">
        <f t="shared" si="97"/>
        <v>0</v>
      </c>
      <c r="AE250" s="21"/>
      <c r="AF250" s="20"/>
      <c r="AG250" s="20"/>
      <c r="AH250" s="21"/>
      <c r="AI250" s="21"/>
      <c r="AJ250" s="21"/>
      <c r="AK250" s="23"/>
      <c r="AL250" s="1">
        <f t="shared" si="111"/>
        <v>0</v>
      </c>
      <c r="AM250" s="1">
        <f t="shared" si="112"/>
        <v>7</v>
      </c>
      <c r="AN250" s="1">
        <f t="shared" si="113"/>
        <v>0.125</v>
      </c>
      <c r="AO250" s="96"/>
      <c r="AP250" s="96"/>
      <c r="AQ250" s="96"/>
      <c r="AR250" s="96"/>
      <c r="AS250" s="24">
        <f t="shared" si="106"/>
        <v>44425</v>
      </c>
      <c r="AT250" s="4">
        <f t="shared" si="107"/>
        <v>0</v>
      </c>
      <c r="AU250" s="21"/>
      <c r="AV250" s="21"/>
      <c r="AW250" s="21"/>
      <c r="AX250" s="21"/>
      <c r="AY250" s="21"/>
      <c r="AZ250" s="21"/>
      <c r="BA250" s="21"/>
      <c r="BB250" s="21"/>
      <c r="BC250" s="21"/>
      <c r="BD250" s="21"/>
      <c r="BE250" s="21"/>
      <c r="BF250" s="21"/>
      <c r="BG250" s="21"/>
      <c r="BH250" s="21"/>
      <c r="BI250" s="21"/>
      <c r="BJ250" s="21"/>
      <c r="BK250" s="21"/>
      <c r="BL250" s="21"/>
      <c r="BM250" s="21"/>
      <c r="BN250" s="21"/>
      <c r="BO250" s="21"/>
      <c r="BP250" s="21"/>
      <c r="BQ250" s="21"/>
      <c r="BR250" s="21"/>
      <c r="BS250" s="21"/>
      <c r="BT250" s="21"/>
      <c r="BU250" s="25">
        <f t="shared" si="108"/>
        <v>0</v>
      </c>
    </row>
    <row r="251" spans="1:73" ht="27.75" customHeight="1" x14ac:dyDescent="0.15">
      <c r="A251" s="19">
        <v>44426</v>
      </c>
      <c r="B251" s="3">
        <f t="shared" si="102"/>
        <v>34</v>
      </c>
      <c r="C251" s="3">
        <f t="shared" si="103"/>
        <v>3</v>
      </c>
      <c r="D251" s="79">
        <f t="shared" si="104"/>
        <v>1.25</v>
      </c>
      <c r="E251" s="60">
        <f t="shared" si="98"/>
        <v>0</v>
      </c>
      <c r="F251" s="60">
        <f t="shared" si="99"/>
        <v>0</v>
      </c>
      <c r="G251" s="80">
        <f t="shared" si="100"/>
        <v>1</v>
      </c>
      <c r="H251" s="60">
        <f t="shared" si="89"/>
        <v>1</v>
      </c>
      <c r="I251" s="61">
        <f t="shared" si="109"/>
        <v>0</v>
      </c>
      <c r="J251" s="21"/>
      <c r="K251" s="21"/>
      <c r="L251" s="21"/>
      <c r="M251" s="21"/>
      <c r="N251" s="22"/>
      <c r="O251" s="22"/>
      <c r="P251" s="85">
        <f t="shared" si="105"/>
        <v>0</v>
      </c>
      <c r="Q251" s="66">
        <f t="shared" si="90"/>
        <v>0</v>
      </c>
      <c r="R251" s="82">
        <f>(SUMIF($B$21:B251,B251,$Q$21:Q251))</f>
        <v>0</v>
      </c>
      <c r="S251" s="83">
        <f t="shared" si="114"/>
        <v>-2.4166666666666665</v>
      </c>
      <c r="T251" s="22">
        <f t="shared" si="91"/>
        <v>0</v>
      </c>
      <c r="U251" s="84">
        <f t="shared" si="92"/>
        <v>0</v>
      </c>
      <c r="V251" s="1">
        <f t="shared" si="93"/>
        <v>0</v>
      </c>
      <c r="W251" s="1">
        <f t="shared" si="94"/>
        <v>0</v>
      </c>
      <c r="X251" s="1">
        <f t="shared" si="101"/>
        <v>0</v>
      </c>
      <c r="Y251" s="83">
        <f t="shared" si="95"/>
        <v>0</v>
      </c>
      <c r="Z251" s="83">
        <f t="shared" si="96"/>
        <v>0</v>
      </c>
      <c r="AA251" s="1">
        <f t="shared" si="110"/>
        <v>0</v>
      </c>
      <c r="AB251" s="82"/>
      <c r="AC251" s="1"/>
      <c r="AD251" s="1">
        <f t="shared" si="97"/>
        <v>0</v>
      </c>
      <c r="AE251" s="21"/>
      <c r="AF251" s="20"/>
      <c r="AG251" s="20"/>
      <c r="AH251" s="21"/>
      <c r="AI251" s="21"/>
      <c r="AJ251" s="21"/>
      <c r="AK251" s="23"/>
      <c r="AL251" s="1">
        <f t="shared" si="111"/>
        <v>0</v>
      </c>
      <c r="AM251" s="1">
        <f t="shared" si="112"/>
        <v>7</v>
      </c>
      <c r="AN251" s="1">
        <f t="shared" si="113"/>
        <v>0.125</v>
      </c>
      <c r="AO251" s="96"/>
      <c r="AP251" s="96"/>
      <c r="AQ251" s="96"/>
      <c r="AR251" s="96"/>
      <c r="AS251" s="24">
        <f t="shared" si="106"/>
        <v>44426</v>
      </c>
      <c r="AT251" s="4">
        <f t="shared" si="107"/>
        <v>0</v>
      </c>
      <c r="AU251" s="21"/>
      <c r="AV251" s="21"/>
      <c r="AW251" s="21"/>
      <c r="AX251" s="21"/>
      <c r="AY251" s="21"/>
      <c r="AZ251" s="21"/>
      <c r="BA251" s="21"/>
      <c r="BB251" s="21"/>
      <c r="BC251" s="21"/>
      <c r="BD251" s="21"/>
      <c r="BE251" s="21"/>
      <c r="BF251" s="21"/>
      <c r="BG251" s="21"/>
      <c r="BH251" s="21"/>
      <c r="BI251" s="21"/>
      <c r="BJ251" s="21"/>
      <c r="BK251" s="21"/>
      <c r="BL251" s="21"/>
      <c r="BM251" s="21"/>
      <c r="BN251" s="21"/>
      <c r="BO251" s="21"/>
      <c r="BP251" s="21"/>
      <c r="BQ251" s="21"/>
      <c r="BR251" s="21"/>
      <c r="BS251" s="21"/>
      <c r="BT251" s="21"/>
      <c r="BU251" s="25">
        <f t="shared" si="108"/>
        <v>0</v>
      </c>
    </row>
    <row r="252" spans="1:73" ht="27.75" customHeight="1" x14ac:dyDescent="0.15">
      <c r="A252" s="19">
        <v>44427</v>
      </c>
      <c r="B252" s="3">
        <f t="shared" si="102"/>
        <v>34</v>
      </c>
      <c r="C252" s="3">
        <f t="shared" si="103"/>
        <v>4</v>
      </c>
      <c r="D252" s="79">
        <f t="shared" si="104"/>
        <v>1.25</v>
      </c>
      <c r="E252" s="60">
        <f t="shared" si="98"/>
        <v>0</v>
      </c>
      <c r="F252" s="60">
        <f t="shared" si="99"/>
        <v>0</v>
      </c>
      <c r="G252" s="80">
        <f t="shared" si="100"/>
        <v>1</v>
      </c>
      <c r="H252" s="60">
        <f t="shared" si="89"/>
        <v>1</v>
      </c>
      <c r="I252" s="61">
        <f t="shared" si="109"/>
        <v>0</v>
      </c>
      <c r="J252" s="21"/>
      <c r="K252" s="21"/>
      <c r="L252" s="21"/>
      <c r="M252" s="21"/>
      <c r="N252" s="22"/>
      <c r="O252" s="22"/>
      <c r="P252" s="85">
        <f t="shared" si="105"/>
        <v>0</v>
      </c>
      <c r="Q252" s="66">
        <f t="shared" si="90"/>
        <v>0</v>
      </c>
      <c r="R252" s="82">
        <f>(SUMIF($B$21:B252,B252,$Q$21:Q252))</f>
        <v>0</v>
      </c>
      <c r="S252" s="83">
        <f t="shared" si="114"/>
        <v>-2.4166666666666665</v>
      </c>
      <c r="T252" s="22">
        <f t="shared" si="91"/>
        <v>0</v>
      </c>
      <c r="U252" s="84">
        <f t="shared" si="92"/>
        <v>0</v>
      </c>
      <c r="V252" s="1">
        <f t="shared" si="93"/>
        <v>0</v>
      </c>
      <c r="W252" s="1">
        <f t="shared" si="94"/>
        <v>0</v>
      </c>
      <c r="X252" s="1">
        <f t="shared" si="101"/>
        <v>0</v>
      </c>
      <c r="Y252" s="83">
        <f t="shared" si="95"/>
        <v>0</v>
      </c>
      <c r="Z252" s="83">
        <f t="shared" si="96"/>
        <v>0</v>
      </c>
      <c r="AA252" s="1">
        <f t="shared" si="110"/>
        <v>0</v>
      </c>
      <c r="AB252" s="82"/>
      <c r="AC252" s="1"/>
      <c r="AD252" s="1">
        <f t="shared" si="97"/>
        <v>0</v>
      </c>
      <c r="AE252" s="21"/>
      <c r="AF252" s="20"/>
      <c r="AG252" s="20"/>
      <c r="AH252" s="21"/>
      <c r="AI252" s="21"/>
      <c r="AJ252" s="21"/>
      <c r="AK252" s="23"/>
      <c r="AL252" s="1">
        <f t="shared" si="111"/>
        <v>0</v>
      </c>
      <c r="AM252" s="1">
        <f t="shared" si="112"/>
        <v>7</v>
      </c>
      <c r="AN252" s="1">
        <f t="shared" si="113"/>
        <v>0.125</v>
      </c>
      <c r="AO252" s="96"/>
      <c r="AP252" s="96"/>
      <c r="AQ252" s="96"/>
      <c r="AR252" s="96"/>
      <c r="AS252" s="24">
        <f t="shared" si="106"/>
        <v>44427</v>
      </c>
      <c r="AT252" s="4">
        <f t="shared" si="107"/>
        <v>0</v>
      </c>
      <c r="AU252" s="21"/>
      <c r="AV252" s="21"/>
      <c r="AW252" s="21"/>
      <c r="AX252" s="21"/>
      <c r="AY252" s="21"/>
      <c r="AZ252" s="21"/>
      <c r="BA252" s="21"/>
      <c r="BB252" s="21"/>
      <c r="BC252" s="21"/>
      <c r="BD252" s="21"/>
      <c r="BE252" s="21"/>
      <c r="BF252" s="21"/>
      <c r="BG252" s="21"/>
      <c r="BH252" s="21"/>
      <c r="BI252" s="21"/>
      <c r="BJ252" s="21"/>
      <c r="BK252" s="21"/>
      <c r="BL252" s="21"/>
      <c r="BM252" s="21"/>
      <c r="BN252" s="21"/>
      <c r="BO252" s="21"/>
      <c r="BP252" s="21"/>
      <c r="BQ252" s="21"/>
      <c r="BR252" s="21"/>
      <c r="BS252" s="21"/>
      <c r="BT252" s="21"/>
      <c r="BU252" s="25">
        <f t="shared" si="108"/>
        <v>0</v>
      </c>
    </row>
    <row r="253" spans="1:73" ht="27.75" customHeight="1" x14ac:dyDescent="0.15">
      <c r="A253" s="19">
        <v>44428</v>
      </c>
      <c r="B253" s="3">
        <f t="shared" si="102"/>
        <v>34</v>
      </c>
      <c r="C253" s="3">
        <f t="shared" si="103"/>
        <v>5</v>
      </c>
      <c r="D253" s="79">
        <f t="shared" si="104"/>
        <v>1.25</v>
      </c>
      <c r="E253" s="60">
        <f t="shared" si="98"/>
        <v>0</v>
      </c>
      <c r="F253" s="60">
        <f t="shared" si="99"/>
        <v>0</v>
      </c>
      <c r="G253" s="80">
        <f t="shared" si="100"/>
        <v>1</v>
      </c>
      <c r="H253" s="60">
        <f t="shared" si="89"/>
        <v>1</v>
      </c>
      <c r="I253" s="61">
        <f t="shared" si="109"/>
        <v>0</v>
      </c>
      <c r="J253" s="21"/>
      <c r="K253" s="21"/>
      <c r="L253" s="21"/>
      <c r="M253" s="21"/>
      <c r="N253" s="22"/>
      <c r="O253" s="22"/>
      <c r="P253" s="85">
        <f t="shared" si="105"/>
        <v>0</v>
      </c>
      <c r="Q253" s="66">
        <f t="shared" si="90"/>
        <v>0</v>
      </c>
      <c r="R253" s="82">
        <f>(SUMIF($B$21:B253,B253,$Q$21:Q253))</f>
        <v>0</v>
      </c>
      <c r="S253" s="83">
        <f t="shared" si="114"/>
        <v>-2.4166666666666665</v>
      </c>
      <c r="T253" s="22">
        <f t="shared" si="91"/>
        <v>0</v>
      </c>
      <c r="U253" s="84">
        <f t="shared" si="92"/>
        <v>0</v>
      </c>
      <c r="V253" s="1">
        <f t="shared" si="93"/>
        <v>0</v>
      </c>
      <c r="W253" s="1">
        <f t="shared" si="94"/>
        <v>0</v>
      </c>
      <c r="X253" s="1">
        <f t="shared" si="101"/>
        <v>0</v>
      </c>
      <c r="Y253" s="83">
        <f t="shared" si="95"/>
        <v>0</v>
      </c>
      <c r="Z253" s="83">
        <f t="shared" si="96"/>
        <v>0</v>
      </c>
      <c r="AA253" s="1">
        <f t="shared" si="110"/>
        <v>0</v>
      </c>
      <c r="AB253" s="82"/>
      <c r="AC253" s="1"/>
      <c r="AD253" s="1">
        <f t="shared" si="97"/>
        <v>0</v>
      </c>
      <c r="AE253" s="21"/>
      <c r="AF253" s="20"/>
      <c r="AG253" s="20"/>
      <c r="AH253" s="21"/>
      <c r="AI253" s="21"/>
      <c r="AJ253" s="21"/>
      <c r="AK253" s="23"/>
      <c r="AL253" s="1">
        <f t="shared" si="111"/>
        <v>0</v>
      </c>
      <c r="AM253" s="1">
        <f t="shared" si="112"/>
        <v>7</v>
      </c>
      <c r="AN253" s="1">
        <f t="shared" si="113"/>
        <v>0.125</v>
      </c>
      <c r="AO253" s="96"/>
      <c r="AP253" s="96"/>
      <c r="AQ253" s="96"/>
      <c r="AR253" s="96"/>
      <c r="AS253" s="24">
        <f t="shared" si="106"/>
        <v>44428</v>
      </c>
      <c r="AT253" s="4">
        <f t="shared" si="107"/>
        <v>0</v>
      </c>
      <c r="AU253" s="21"/>
      <c r="AV253" s="21"/>
      <c r="AW253" s="21"/>
      <c r="AX253" s="21"/>
      <c r="AY253" s="21"/>
      <c r="AZ253" s="21"/>
      <c r="BA253" s="21"/>
      <c r="BB253" s="21"/>
      <c r="BC253" s="21"/>
      <c r="BD253" s="21"/>
      <c r="BE253" s="21"/>
      <c r="BF253" s="21"/>
      <c r="BG253" s="21"/>
      <c r="BH253" s="21"/>
      <c r="BI253" s="21"/>
      <c r="BJ253" s="21"/>
      <c r="BK253" s="21"/>
      <c r="BL253" s="21"/>
      <c r="BM253" s="21"/>
      <c r="BN253" s="21"/>
      <c r="BO253" s="21"/>
      <c r="BP253" s="21"/>
      <c r="BQ253" s="21"/>
      <c r="BR253" s="21"/>
      <c r="BS253" s="21"/>
      <c r="BT253" s="21"/>
      <c r="BU253" s="25">
        <f t="shared" si="108"/>
        <v>0</v>
      </c>
    </row>
    <row r="254" spans="1:73" ht="27.75" customHeight="1" x14ac:dyDescent="0.15">
      <c r="A254" s="19">
        <v>44429</v>
      </c>
      <c r="B254" s="3">
        <f t="shared" si="102"/>
        <v>34</v>
      </c>
      <c r="C254" s="3">
        <f t="shared" si="103"/>
        <v>6</v>
      </c>
      <c r="D254" s="79">
        <f t="shared" si="104"/>
        <v>1.25</v>
      </c>
      <c r="E254" s="60">
        <f t="shared" si="98"/>
        <v>0</v>
      </c>
      <c r="F254" s="60">
        <f t="shared" si="99"/>
        <v>0</v>
      </c>
      <c r="G254" s="80">
        <f t="shared" si="100"/>
        <v>1</v>
      </c>
      <c r="H254" s="60">
        <f t="shared" si="89"/>
        <v>1</v>
      </c>
      <c r="I254" s="61">
        <f t="shared" si="109"/>
        <v>0</v>
      </c>
      <c r="J254" s="21"/>
      <c r="K254" s="21"/>
      <c r="L254" s="21"/>
      <c r="M254" s="21"/>
      <c r="N254" s="22"/>
      <c r="O254" s="22"/>
      <c r="P254" s="85">
        <f t="shared" si="105"/>
        <v>0</v>
      </c>
      <c r="Q254" s="66">
        <f t="shared" si="90"/>
        <v>0</v>
      </c>
      <c r="R254" s="82">
        <f>(SUMIF($B$21:B254,B254,$Q$21:Q254))</f>
        <v>0</v>
      </c>
      <c r="S254" s="83">
        <f t="shared" si="114"/>
        <v>-2.4166666666666665</v>
      </c>
      <c r="T254" s="22">
        <f t="shared" si="91"/>
        <v>0</v>
      </c>
      <c r="U254" s="84">
        <f t="shared" si="92"/>
        <v>0</v>
      </c>
      <c r="V254" s="1">
        <f t="shared" si="93"/>
        <v>0</v>
      </c>
      <c r="W254" s="1">
        <f t="shared" si="94"/>
        <v>0</v>
      </c>
      <c r="X254" s="1">
        <f t="shared" si="101"/>
        <v>0</v>
      </c>
      <c r="Y254" s="83">
        <f t="shared" si="95"/>
        <v>0</v>
      </c>
      <c r="Z254" s="83">
        <f t="shared" si="96"/>
        <v>0</v>
      </c>
      <c r="AA254" s="1">
        <f t="shared" si="110"/>
        <v>0</v>
      </c>
      <c r="AB254" s="82"/>
      <c r="AC254" s="1"/>
      <c r="AD254" s="1">
        <f t="shared" si="97"/>
        <v>0</v>
      </c>
      <c r="AE254" s="21"/>
      <c r="AF254" s="20"/>
      <c r="AG254" s="20"/>
      <c r="AH254" s="21"/>
      <c r="AI254" s="21"/>
      <c r="AJ254" s="21"/>
      <c r="AK254" s="23"/>
      <c r="AL254" s="1">
        <f t="shared" si="111"/>
        <v>0</v>
      </c>
      <c r="AM254" s="1">
        <f t="shared" si="112"/>
        <v>7</v>
      </c>
      <c r="AN254" s="1">
        <f t="shared" si="113"/>
        <v>0.125</v>
      </c>
      <c r="AO254" s="96"/>
      <c r="AP254" s="96"/>
      <c r="AQ254" s="96"/>
      <c r="AR254" s="96"/>
      <c r="AS254" s="24">
        <f t="shared" si="106"/>
        <v>44429</v>
      </c>
      <c r="AT254" s="4">
        <f t="shared" si="107"/>
        <v>0</v>
      </c>
      <c r="AU254" s="21"/>
      <c r="AV254" s="21"/>
      <c r="AW254" s="21"/>
      <c r="AX254" s="21"/>
      <c r="AY254" s="21"/>
      <c r="AZ254" s="21"/>
      <c r="BA254" s="21"/>
      <c r="BB254" s="21"/>
      <c r="BC254" s="21"/>
      <c r="BD254" s="21"/>
      <c r="BE254" s="21"/>
      <c r="BF254" s="21"/>
      <c r="BG254" s="21"/>
      <c r="BH254" s="21"/>
      <c r="BI254" s="21"/>
      <c r="BJ254" s="21"/>
      <c r="BK254" s="21"/>
      <c r="BL254" s="21"/>
      <c r="BM254" s="21"/>
      <c r="BN254" s="21"/>
      <c r="BO254" s="21"/>
      <c r="BP254" s="21"/>
      <c r="BQ254" s="21"/>
      <c r="BR254" s="21"/>
      <c r="BS254" s="21"/>
      <c r="BT254" s="21"/>
      <c r="BU254" s="25">
        <f t="shared" si="108"/>
        <v>0</v>
      </c>
    </row>
    <row r="255" spans="1:73" ht="27.75" customHeight="1" x14ac:dyDescent="0.15">
      <c r="A255" s="19">
        <v>44430</v>
      </c>
      <c r="B255" s="3">
        <f t="shared" si="102"/>
        <v>34</v>
      </c>
      <c r="C255" s="3">
        <f t="shared" si="103"/>
        <v>7</v>
      </c>
      <c r="D255" s="79">
        <f t="shared" si="104"/>
        <v>1.25</v>
      </c>
      <c r="E255" s="60">
        <f t="shared" si="98"/>
        <v>0</v>
      </c>
      <c r="F255" s="60">
        <f t="shared" si="99"/>
        <v>0</v>
      </c>
      <c r="G255" s="80">
        <f t="shared" si="100"/>
        <v>1.5</v>
      </c>
      <c r="H255" s="60">
        <f t="shared" si="89"/>
        <v>1</v>
      </c>
      <c r="I255" s="61">
        <f t="shared" si="109"/>
        <v>0</v>
      </c>
      <c r="J255" s="21"/>
      <c r="K255" s="21"/>
      <c r="L255" s="21"/>
      <c r="M255" s="21"/>
      <c r="N255" s="22"/>
      <c r="O255" s="22"/>
      <c r="P255" s="85">
        <f t="shared" si="105"/>
        <v>0</v>
      </c>
      <c r="Q255" s="66">
        <f t="shared" si="90"/>
        <v>0</v>
      </c>
      <c r="R255" s="82">
        <f>(SUMIF($B$21:B255,B255,$Q$21:Q255))</f>
        <v>0</v>
      </c>
      <c r="S255" s="83">
        <f t="shared" si="114"/>
        <v>-2.4166666666666665</v>
      </c>
      <c r="T255" s="22">
        <f t="shared" si="91"/>
        <v>0</v>
      </c>
      <c r="U255" s="84">
        <f t="shared" si="92"/>
        <v>0</v>
      </c>
      <c r="V255" s="1">
        <f t="shared" si="93"/>
        <v>0</v>
      </c>
      <c r="W255" s="1">
        <f t="shared" si="94"/>
        <v>0</v>
      </c>
      <c r="X255" s="1">
        <f t="shared" si="101"/>
        <v>0</v>
      </c>
      <c r="Y255" s="83">
        <f t="shared" si="95"/>
        <v>0</v>
      </c>
      <c r="Z255" s="83">
        <f t="shared" si="96"/>
        <v>0</v>
      </c>
      <c r="AA255" s="1">
        <f t="shared" si="110"/>
        <v>0</v>
      </c>
      <c r="AB255" s="82"/>
      <c r="AC255" s="1"/>
      <c r="AD255" s="1">
        <f t="shared" si="97"/>
        <v>0</v>
      </c>
      <c r="AE255" s="21"/>
      <c r="AF255" s="20"/>
      <c r="AG255" s="20"/>
      <c r="AH255" s="21"/>
      <c r="AI255" s="21"/>
      <c r="AJ255" s="21"/>
      <c r="AK255" s="23"/>
      <c r="AL255" s="1">
        <f t="shared" si="111"/>
        <v>0</v>
      </c>
      <c r="AM255" s="1">
        <f t="shared" si="112"/>
        <v>7</v>
      </c>
      <c r="AN255" s="1">
        <f t="shared" si="113"/>
        <v>0.125</v>
      </c>
      <c r="AO255" s="96"/>
      <c r="AP255" s="96"/>
      <c r="AQ255" s="96"/>
      <c r="AR255" s="96"/>
      <c r="AS255" s="24">
        <f t="shared" si="106"/>
        <v>44430</v>
      </c>
      <c r="AT255" s="4">
        <f t="shared" si="107"/>
        <v>0</v>
      </c>
      <c r="AU255" s="21"/>
      <c r="AV255" s="21"/>
      <c r="AW255" s="21"/>
      <c r="AX255" s="21"/>
      <c r="AY255" s="21"/>
      <c r="AZ255" s="21"/>
      <c r="BA255" s="21"/>
      <c r="BB255" s="21"/>
      <c r="BC255" s="21"/>
      <c r="BD255" s="21"/>
      <c r="BE255" s="21"/>
      <c r="BF255" s="21"/>
      <c r="BG255" s="21"/>
      <c r="BH255" s="21"/>
      <c r="BI255" s="21"/>
      <c r="BJ255" s="21"/>
      <c r="BK255" s="21"/>
      <c r="BL255" s="21"/>
      <c r="BM255" s="21"/>
      <c r="BN255" s="21"/>
      <c r="BO255" s="21"/>
      <c r="BP255" s="21"/>
      <c r="BQ255" s="21"/>
      <c r="BR255" s="21"/>
      <c r="BS255" s="21"/>
      <c r="BT255" s="21"/>
      <c r="BU255" s="25">
        <f t="shared" si="108"/>
        <v>0</v>
      </c>
    </row>
    <row r="256" spans="1:73" ht="27.75" customHeight="1" x14ac:dyDescent="0.15">
      <c r="A256" s="19">
        <v>44431</v>
      </c>
      <c r="B256" s="3">
        <f t="shared" si="102"/>
        <v>34</v>
      </c>
      <c r="C256" s="3">
        <f t="shared" si="103"/>
        <v>1</v>
      </c>
      <c r="D256" s="79">
        <f t="shared" si="104"/>
        <v>1.25</v>
      </c>
      <c r="E256" s="60">
        <f t="shared" si="98"/>
        <v>0</v>
      </c>
      <c r="F256" s="60">
        <f t="shared" si="99"/>
        <v>0</v>
      </c>
      <c r="G256" s="80">
        <f t="shared" si="100"/>
        <v>1</v>
      </c>
      <c r="H256" s="60">
        <f t="shared" si="89"/>
        <v>1</v>
      </c>
      <c r="I256" s="61">
        <f t="shared" si="109"/>
        <v>0</v>
      </c>
      <c r="J256" s="21"/>
      <c r="K256" s="21"/>
      <c r="L256" s="21"/>
      <c r="M256" s="21"/>
      <c r="N256" s="22"/>
      <c r="O256" s="22"/>
      <c r="P256" s="85">
        <f t="shared" si="105"/>
        <v>0</v>
      </c>
      <c r="Q256" s="66">
        <f t="shared" si="90"/>
        <v>0</v>
      </c>
      <c r="R256" s="82">
        <f>(SUMIF($B$21:B256,B256,$Q$21:Q256))</f>
        <v>0</v>
      </c>
      <c r="S256" s="83">
        <f t="shared" si="114"/>
        <v>-2.4166666666666665</v>
      </c>
      <c r="T256" s="22">
        <f t="shared" si="91"/>
        <v>0</v>
      </c>
      <c r="U256" s="84">
        <f t="shared" si="92"/>
        <v>0</v>
      </c>
      <c r="V256" s="1">
        <f t="shared" si="93"/>
        <v>0</v>
      </c>
      <c r="W256" s="1">
        <f t="shared" si="94"/>
        <v>0</v>
      </c>
      <c r="X256" s="1">
        <f t="shared" si="101"/>
        <v>0</v>
      </c>
      <c r="Y256" s="83">
        <f t="shared" si="95"/>
        <v>0</v>
      </c>
      <c r="Z256" s="83">
        <f t="shared" si="96"/>
        <v>0</v>
      </c>
      <c r="AA256" s="1">
        <f t="shared" si="110"/>
        <v>0</v>
      </c>
      <c r="AB256" s="82"/>
      <c r="AC256" s="1"/>
      <c r="AD256" s="1">
        <f t="shared" si="97"/>
        <v>0</v>
      </c>
      <c r="AE256" s="21"/>
      <c r="AF256" s="20"/>
      <c r="AG256" s="20"/>
      <c r="AH256" s="21"/>
      <c r="AI256" s="21"/>
      <c r="AJ256" s="21"/>
      <c r="AK256" s="23"/>
      <c r="AL256" s="1">
        <f t="shared" si="111"/>
        <v>0</v>
      </c>
      <c r="AM256" s="1">
        <f t="shared" si="112"/>
        <v>7</v>
      </c>
      <c r="AN256" s="1">
        <f t="shared" si="113"/>
        <v>0.125</v>
      </c>
      <c r="AO256" s="96"/>
      <c r="AP256" s="96"/>
      <c r="AQ256" s="96"/>
      <c r="AR256" s="96"/>
      <c r="AS256" s="24">
        <f t="shared" si="106"/>
        <v>44431</v>
      </c>
      <c r="AT256" s="4">
        <f t="shared" si="107"/>
        <v>0</v>
      </c>
      <c r="AU256" s="21"/>
      <c r="AV256" s="21"/>
      <c r="AW256" s="21"/>
      <c r="AX256" s="21"/>
      <c r="AY256" s="21"/>
      <c r="AZ256" s="21"/>
      <c r="BA256" s="21"/>
      <c r="BB256" s="21"/>
      <c r="BC256" s="21"/>
      <c r="BD256" s="21"/>
      <c r="BE256" s="21"/>
      <c r="BF256" s="21"/>
      <c r="BG256" s="21"/>
      <c r="BH256" s="21"/>
      <c r="BI256" s="21"/>
      <c r="BJ256" s="21"/>
      <c r="BK256" s="21"/>
      <c r="BL256" s="21"/>
      <c r="BM256" s="21"/>
      <c r="BN256" s="21"/>
      <c r="BO256" s="21"/>
      <c r="BP256" s="21"/>
      <c r="BQ256" s="21"/>
      <c r="BR256" s="21"/>
      <c r="BS256" s="21"/>
      <c r="BT256" s="21"/>
      <c r="BU256" s="25">
        <f t="shared" si="108"/>
        <v>0</v>
      </c>
    </row>
    <row r="257" spans="1:73" ht="27.75" customHeight="1" x14ac:dyDescent="0.15">
      <c r="A257" s="19">
        <v>44432</v>
      </c>
      <c r="B257" s="3">
        <f t="shared" si="102"/>
        <v>35</v>
      </c>
      <c r="C257" s="3">
        <f t="shared" si="103"/>
        <v>2</v>
      </c>
      <c r="D257" s="79">
        <f t="shared" si="104"/>
        <v>1.25</v>
      </c>
      <c r="E257" s="60">
        <f t="shared" si="98"/>
        <v>0</v>
      </c>
      <c r="F257" s="60">
        <f t="shared" si="99"/>
        <v>0</v>
      </c>
      <c r="G257" s="80">
        <f t="shared" si="100"/>
        <v>1</v>
      </c>
      <c r="H257" s="60">
        <f t="shared" si="89"/>
        <v>1</v>
      </c>
      <c r="I257" s="61">
        <f t="shared" si="109"/>
        <v>0</v>
      </c>
      <c r="J257" s="21"/>
      <c r="K257" s="21"/>
      <c r="L257" s="21"/>
      <c r="M257" s="21"/>
      <c r="N257" s="22"/>
      <c r="O257" s="22"/>
      <c r="P257" s="85">
        <f t="shared" si="105"/>
        <v>0</v>
      </c>
      <c r="Q257" s="66">
        <f t="shared" si="90"/>
        <v>0</v>
      </c>
      <c r="R257" s="82">
        <f>(SUMIF($B$21:B257,B257,$Q$21:Q257))</f>
        <v>0</v>
      </c>
      <c r="S257" s="83">
        <f t="shared" si="114"/>
        <v>-2.4166666666666665</v>
      </c>
      <c r="T257" s="22">
        <f t="shared" si="91"/>
        <v>0</v>
      </c>
      <c r="U257" s="84">
        <f t="shared" si="92"/>
        <v>0</v>
      </c>
      <c r="V257" s="1">
        <f t="shared" si="93"/>
        <v>0</v>
      </c>
      <c r="W257" s="1">
        <f t="shared" si="94"/>
        <v>0</v>
      </c>
      <c r="X257" s="1">
        <f t="shared" si="101"/>
        <v>0</v>
      </c>
      <c r="Y257" s="83">
        <f t="shared" si="95"/>
        <v>0</v>
      </c>
      <c r="Z257" s="83">
        <f t="shared" si="96"/>
        <v>0</v>
      </c>
      <c r="AA257" s="1">
        <f t="shared" si="110"/>
        <v>0</v>
      </c>
      <c r="AB257" s="82"/>
      <c r="AC257" s="1"/>
      <c r="AD257" s="1">
        <f t="shared" si="97"/>
        <v>0</v>
      </c>
      <c r="AE257" s="21"/>
      <c r="AF257" s="20"/>
      <c r="AG257" s="20"/>
      <c r="AH257" s="21"/>
      <c r="AI257" s="21"/>
      <c r="AJ257" s="21"/>
      <c r="AK257" s="23"/>
      <c r="AL257" s="1">
        <f t="shared" si="111"/>
        <v>0</v>
      </c>
      <c r="AM257" s="1">
        <f t="shared" si="112"/>
        <v>7</v>
      </c>
      <c r="AN257" s="1">
        <f t="shared" si="113"/>
        <v>0.125</v>
      </c>
      <c r="AO257" s="96"/>
      <c r="AP257" s="96"/>
      <c r="AQ257" s="96"/>
      <c r="AR257" s="96"/>
      <c r="AS257" s="24">
        <f t="shared" si="106"/>
        <v>44432</v>
      </c>
      <c r="AT257" s="4">
        <f t="shared" si="107"/>
        <v>0</v>
      </c>
      <c r="AU257" s="21"/>
      <c r="AV257" s="21"/>
      <c r="AW257" s="21"/>
      <c r="AX257" s="21"/>
      <c r="AY257" s="21"/>
      <c r="AZ257" s="21"/>
      <c r="BA257" s="21"/>
      <c r="BB257" s="21"/>
      <c r="BC257" s="21"/>
      <c r="BD257" s="21"/>
      <c r="BE257" s="21"/>
      <c r="BF257" s="21"/>
      <c r="BG257" s="21"/>
      <c r="BH257" s="21"/>
      <c r="BI257" s="21"/>
      <c r="BJ257" s="21"/>
      <c r="BK257" s="21"/>
      <c r="BL257" s="21"/>
      <c r="BM257" s="21"/>
      <c r="BN257" s="21"/>
      <c r="BO257" s="21"/>
      <c r="BP257" s="21"/>
      <c r="BQ257" s="21"/>
      <c r="BR257" s="21"/>
      <c r="BS257" s="21"/>
      <c r="BT257" s="21"/>
      <c r="BU257" s="25">
        <f t="shared" si="108"/>
        <v>0</v>
      </c>
    </row>
    <row r="258" spans="1:73" ht="27.75" customHeight="1" x14ac:dyDescent="0.15">
      <c r="A258" s="19">
        <v>44433</v>
      </c>
      <c r="B258" s="3">
        <f t="shared" si="102"/>
        <v>35</v>
      </c>
      <c r="C258" s="3">
        <f t="shared" si="103"/>
        <v>3</v>
      </c>
      <c r="D258" s="79">
        <f t="shared" si="104"/>
        <v>1.25</v>
      </c>
      <c r="E258" s="60">
        <f t="shared" si="98"/>
        <v>0</v>
      </c>
      <c r="F258" s="60">
        <f t="shared" si="99"/>
        <v>0</v>
      </c>
      <c r="G258" s="80">
        <f t="shared" si="100"/>
        <v>1</v>
      </c>
      <c r="H258" s="60">
        <f t="shared" si="89"/>
        <v>1</v>
      </c>
      <c r="I258" s="61">
        <f t="shared" si="109"/>
        <v>0</v>
      </c>
      <c r="J258" s="21"/>
      <c r="K258" s="21"/>
      <c r="L258" s="21"/>
      <c r="M258" s="21"/>
      <c r="N258" s="22"/>
      <c r="O258" s="22"/>
      <c r="P258" s="85">
        <f t="shared" si="105"/>
        <v>0</v>
      </c>
      <c r="Q258" s="66">
        <f t="shared" si="90"/>
        <v>0</v>
      </c>
      <c r="R258" s="82">
        <f>(SUMIF($B$21:B258,B258,$Q$21:Q258))</f>
        <v>0</v>
      </c>
      <c r="S258" s="83">
        <f t="shared" si="114"/>
        <v>-2.4166666666666665</v>
      </c>
      <c r="T258" s="22">
        <f t="shared" si="91"/>
        <v>0</v>
      </c>
      <c r="U258" s="84">
        <f t="shared" si="92"/>
        <v>0</v>
      </c>
      <c r="V258" s="1">
        <f t="shared" si="93"/>
        <v>0</v>
      </c>
      <c r="W258" s="1">
        <f t="shared" si="94"/>
        <v>0</v>
      </c>
      <c r="X258" s="1">
        <f t="shared" si="101"/>
        <v>0</v>
      </c>
      <c r="Y258" s="83">
        <f t="shared" si="95"/>
        <v>0</v>
      </c>
      <c r="Z258" s="83">
        <f t="shared" si="96"/>
        <v>0</v>
      </c>
      <c r="AA258" s="1">
        <f t="shared" si="110"/>
        <v>0</v>
      </c>
      <c r="AB258" s="82"/>
      <c r="AC258" s="1"/>
      <c r="AD258" s="1">
        <f t="shared" si="97"/>
        <v>0</v>
      </c>
      <c r="AE258" s="21"/>
      <c r="AF258" s="20"/>
      <c r="AG258" s="20"/>
      <c r="AH258" s="21"/>
      <c r="AI258" s="21"/>
      <c r="AJ258" s="21"/>
      <c r="AK258" s="23"/>
      <c r="AL258" s="1">
        <f t="shared" si="111"/>
        <v>0</v>
      </c>
      <c r="AM258" s="1">
        <f t="shared" si="112"/>
        <v>7</v>
      </c>
      <c r="AN258" s="1">
        <f t="shared" si="113"/>
        <v>0.125</v>
      </c>
      <c r="AO258" s="96"/>
      <c r="AP258" s="96"/>
      <c r="AQ258" s="96"/>
      <c r="AR258" s="96"/>
      <c r="AS258" s="24">
        <f t="shared" si="106"/>
        <v>44433</v>
      </c>
      <c r="AT258" s="4">
        <f t="shared" si="107"/>
        <v>0</v>
      </c>
      <c r="AU258" s="21"/>
      <c r="AV258" s="21"/>
      <c r="AW258" s="21"/>
      <c r="AX258" s="21"/>
      <c r="AY258" s="21"/>
      <c r="AZ258" s="21"/>
      <c r="BA258" s="21"/>
      <c r="BB258" s="21"/>
      <c r="BC258" s="21"/>
      <c r="BD258" s="21"/>
      <c r="BE258" s="21"/>
      <c r="BF258" s="21"/>
      <c r="BG258" s="21"/>
      <c r="BH258" s="21"/>
      <c r="BI258" s="21"/>
      <c r="BJ258" s="21"/>
      <c r="BK258" s="21"/>
      <c r="BL258" s="21"/>
      <c r="BM258" s="21"/>
      <c r="BN258" s="21"/>
      <c r="BO258" s="21"/>
      <c r="BP258" s="21"/>
      <c r="BQ258" s="21"/>
      <c r="BR258" s="21"/>
      <c r="BS258" s="21"/>
      <c r="BT258" s="21"/>
      <c r="BU258" s="25">
        <f t="shared" si="108"/>
        <v>0</v>
      </c>
    </row>
    <row r="259" spans="1:73" ht="27.75" customHeight="1" x14ac:dyDescent="0.15">
      <c r="A259" s="19">
        <v>44434</v>
      </c>
      <c r="B259" s="3">
        <f t="shared" si="102"/>
        <v>35</v>
      </c>
      <c r="C259" s="3">
        <f t="shared" si="103"/>
        <v>4</v>
      </c>
      <c r="D259" s="79">
        <f t="shared" si="104"/>
        <v>1.25</v>
      </c>
      <c r="E259" s="60">
        <f t="shared" si="98"/>
        <v>0</v>
      </c>
      <c r="F259" s="60">
        <f t="shared" si="99"/>
        <v>0</v>
      </c>
      <c r="G259" s="80">
        <f t="shared" si="100"/>
        <v>1</v>
      </c>
      <c r="H259" s="60">
        <f t="shared" si="89"/>
        <v>1</v>
      </c>
      <c r="I259" s="61">
        <f t="shared" si="109"/>
        <v>0</v>
      </c>
      <c r="J259" s="21"/>
      <c r="K259" s="21"/>
      <c r="L259" s="21"/>
      <c r="M259" s="21"/>
      <c r="N259" s="22"/>
      <c r="O259" s="22"/>
      <c r="P259" s="85">
        <f t="shared" si="105"/>
        <v>0</v>
      </c>
      <c r="Q259" s="66">
        <f t="shared" si="90"/>
        <v>0</v>
      </c>
      <c r="R259" s="82">
        <f>(SUMIF($B$21:B259,B259,$Q$21:Q259))</f>
        <v>0</v>
      </c>
      <c r="S259" s="83">
        <f t="shared" si="114"/>
        <v>-2.4166666666666665</v>
      </c>
      <c r="T259" s="22">
        <f t="shared" si="91"/>
        <v>0</v>
      </c>
      <c r="U259" s="84">
        <f t="shared" si="92"/>
        <v>0</v>
      </c>
      <c r="V259" s="1">
        <f t="shared" si="93"/>
        <v>0</v>
      </c>
      <c r="W259" s="1">
        <f t="shared" si="94"/>
        <v>0</v>
      </c>
      <c r="X259" s="1">
        <f t="shared" si="101"/>
        <v>0</v>
      </c>
      <c r="Y259" s="83">
        <f t="shared" si="95"/>
        <v>0</v>
      </c>
      <c r="Z259" s="83">
        <f t="shared" si="96"/>
        <v>0</v>
      </c>
      <c r="AA259" s="1">
        <f t="shared" si="110"/>
        <v>0</v>
      </c>
      <c r="AB259" s="82"/>
      <c r="AC259" s="1"/>
      <c r="AD259" s="1">
        <f t="shared" si="97"/>
        <v>0</v>
      </c>
      <c r="AE259" s="21"/>
      <c r="AF259" s="20"/>
      <c r="AG259" s="20"/>
      <c r="AH259" s="21"/>
      <c r="AI259" s="21"/>
      <c r="AJ259" s="21"/>
      <c r="AK259" s="23"/>
      <c r="AL259" s="1">
        <f t="shared" si="111"/>
        <v>0</v>
      </c>
      <c r="AM259" s="1">
        <f t="shared" si="112"/>
        <v>7</v>
      </c>
      <c r="AN259" s="1">
        <f t="shared" si="113"/>
        <v>0.125</v>
      </c>
      <c r="AO259" s="96"/>
      <c r="AP259" s="96"/>
      <c r="AQ259" s="96"/>
      <c r="AR259" s="96"/>
      <c r="AS259" s="24">
        <f t="shared" si="106"/>
        <v>44434</v>
      </c>
      <c r="AT259" s="4">
        <f t="shared" si="107"/>
        <v>0</v>
      </c>
      <c r="AU259" s="21"/>
      <c r="AV259" s="21"/>
      <c r="AW259" s="21"/>
      <c r="AX259" s="21"/>
      <c r="AY259" s="21"/>
      <c r="AZ259" s="21"/>
      <c r="BA259" s="21"/>
      <c r="BB259" s="21"/>
      <c r="BC259" s="21"/>
      <c r="BD259" s="21"/>
      <c r="BE259" s="21"/>
      <c r="BF259" s="21"/>
      <c r="BG259" s="21"/>
      <c r="BH259" s="21"/>
      <c r="BI259" s="21"/>
      <c r="BJ259" s="21"/>
      <c r="BK259" s="21"/>
      <c r="BL259" s="21"/>
      <c r="BM259" s="21"/>
      <c r="BN259" s="21"/>
      <c r="BO259" s="21"/>
      <c r="BP259" s="21"/>
      <c r="BQ259" s="21"/>
      <c r="BR259" s="21"/>
      <c r="BS259" s="21"/>
      <c r="BT259" s="21"/>
      <c r="BU259" s="25">
        <f t="shared" si="108"/>
        <v>0</v>
      </c>
    </row>
    <row r="260" spans="1:73" ht="27.75" customHeight="1" x14ac:dyDescent="0.15">
      <c r="A260" s="19">
        <v>44435</v>
      </c>
      <c r="B260" s="3">
        <f t="shared" si="102"/>
        <v>35</v>
      </c>
      <c r="C260" s="3">
        <f t="shared" si="103"/>
        <v>5</v>
      </c>
      <c r="D260" s="79">
        <f t="shared" si="104"/>
        <v>1.25</v>
      </c>
      <c r="E260" s="60">
        <f t="shared" si="98"/>
        <v>0</v>
      </c>
      <c r="F260" s="60">
        <f t="shared" si="99"/>
        <v>0</v>
      </c>
      <c r="G260" s="80">
        <f t="shared" si="100"/>
        <v>1</v>
      </c>
      <c r="H260" s="60">
        <f t="shared" si="89"/>
        <v>1</v>
      </c>
      <c r="I260" s="61">
        <f t="shared" si="109"/>
        <v>0</v>
      </c>
      <c r="J260" s="21"/>
      <c r="K260" s="21"/>
      <c r="L260" s="21"/>
      <c r="M260" s="21"/>
      <c r="N260" s="22"/>
      <c r="O260" s="22"/>
      <c r="P260" s="85">
        <f t="shared" si="105"/>
        <v>0</v>
      </c>
      <c r="Q260" s="66">
        <f t="shared" si="90"/>
        <v>0</v>
      </c>
      <c r="R260" s="82">
        <f>(SUMIF($B$21:B260,B260,$Q$21:Q260))</f>
        <v>0</v>
      </c>
      <c r="S260" s="83">
        <f t="shared" si="114"/>
        <v>-2.4166666666666665</v>
      </c>
      <c r="T260" s="22">
        <f t="shared" si="91"/>
        <v>0</v>
      </c>
      <c r="U260" s="84">
        <f t="shared" si="92"/>
        <v>0</v>
      </c>
      <c r="V260" s="1">
        <f t="shared" si="93"/>
        <v>0</v>
      </c>
      <c r="W260" s="1">
        <f t="shared" si="94"/>
        <v>0</v>
      </c>
      <c r="X260" s="1">
        <f t="shared" si="101"/>
        <v>0</v>
      </c>
      <c r="Y260" s="83">
        <f t="shared" si="95"/>
        <v>0</v>
      </c>
      <c r="Z260" s="83">
        <f t="shared" si="96"/>
        <v>0</v>
      </c>
      <c r="AA260" s="1">
        <f t="shared" si="110"/>
        <v>0</v>
      </c>
      <c r="AB260" s="82"/>
      <c r="AC260" s="1"/>
      <c r="AD260" s="1">
        <f t="shared" si="97"/>
        <v>0</v>
      </c>
      <c r="AE260" s="21"/>
      <c r="AF260" s="20"/>
      <c r="AG260" s="20"/>
      <c r="AH260" s="21"/>
      <c r="AI260" s="21"/>
      <c r="AJ260" s="21"/>
      <c r="AK260" s="23"/>
      <c r="AL260" s="1">
        <f t="shared" si="111"/>
        <v>0</v>
      </c>
      <c r="AM260" s="1">
        <f t="shared" si="112"/>
        <v>7</v>
      </c>
      <c r="AN260" s="1">
        <f t="shared" si="113"/>
        <v>0.125</v>
      </c>
      <c r="AO260" s="96"/>
      <c r="AP260" s="96"/>
      <c r="AQ260" s="96"/>
      <c r="AR260" s="96"/>
      <c r="AS260" s="24">
        <f t="shared" si="106"/>
        <v>44435</v>
      </c>
      <c r="AT260" s="4">
        <f t="shared" si="107"/>
        <v>0</v>
      </c>
      <c r="AU260" s="21"/>
      <c r="AV260" s="21"/>
      <c r="AW260" s="21"/>
      <c r="AX260" s="21"/>
      <c r="AY260" s="21"/>
      <c r="AZ260" s="21"/>
      <c r="BA260" s="21"/>
      <c r="BB260" s="21"/>
      <c r="BC260" s="21"/>
      <c r="BD260" s="21"/>
      <c r="BE260" s="21"/>
      <c r="BF260" s="21"/>
      <c r="BG260" s="21"/>
      <c r="BH260" s="21"/>
      <c r="BI260" s="21"/>
      <c r="BJ260" s="21"/>
      <c r="BK260" s="21"/>
      <c r="BL260" s="21"/>
      <c r="BM260" s="21"/>
      <c r="BN260" s="21"/>
      <c r="BO260" s="21"/>
      <c r="BP260" s="21"/>
      <c r="BQ260" s="21"/>
      <c r="BR260" s="21"/>
      <c r="BS260" s="21"/>
      <c r="BT260" s="21"/>
      <c r="BU260" s="25">
        <f t="shared" si="108"/>
        <v>0</v>
      </c>
    </row>
    <row r="261" spans="1:73" ht="27.75" customHeight="1" x14ac:dyDescent="0.15">
      <c r="A261" s="19">
        <v>44436</v>
      </c>
      <c r="B261" s="3">
        <f t="shared" si="102"/>
        <v>35</v>
      </c>
      <c r="C261" s="3">
        <f t="shared" si="103"/>
        <v>6</v>
      </c>
      <c r="D261" s="79">
        <f t="shared" si="104"/>
        <v>1.25</v>
      </c>
      <c r="E261" s="60">
        <f t="shared" si="98"/>
        <v>0</v>
      </c>
      <c r="F261" s="60">
        <f t="shared" si="99"/>
        <v>0</v>
      </c>
      <c r="G261" s="80">
        <f t="shared" si="100"/>
        <v>1</v>
      </c>
      <c r="H261" s="60">
        <f t="shared" si="89"/>
        <v>1</v>
      </c>
      <c r="I261" s="61">
        <f t="shared" si="109"/>
        <v>0</v>
      </c>
      <c r="J261" s="21"/>
      <c r="K261" s="21"/>
      <c r="L261" s="21"/>
      <c r="M261" s="21"/>
      <c r="N261" s="22"/>
      <c r="O261" s="22"/>
      <c r="P261" s="85">
        <f t="shared" si="105"/>
        <v>0</v>
      </c>
      <c r="Q261" s="66">
        <f t="shared" si="90"/>
        <v>0</v>
      </c>
      <c r="R261" s="82">
        <f>(SUMIF($B$21:B261,B261,$Q$21:Q261))</f>
        <v>0</v>
      </c>
      <c r="S261" s="83">
        <f t="shared" si="114"/>
        <v>-2.4166666666666665</v>
      </c>
      <c r="T261" s="22">
        <f t="shared" si="91"/>
        <v>0</v>
      </c>
      <c r="U261" s="84">
        <f t="shared" si="92"/>
        <v>0</v>
      </c>
      <c r="V261" s="1">
        <f t="shared" si="93"/>
        <v>0</v>
      </c>
      <c r="W261" s="1">
        <f t="shared" si="94"/>
        <v>0</v>
      </c>
      <c r="X261" s="1">
        <f t="shared" si="101"/>
        <v>0</v>
      </c>
      <c r="Y261" s="83">
        <f t="shared" si="95"/>
        <v>0</v>
      </c>
      <c r="Z261" s="83">
        <f t="shared" si="96"/>
        <v>0</v>
      </c>
      <c r="AA261" s="1">
        <f t="shared" si="110"/>
        <v>0</v>
      </c>
      <c r="AB261" s="82"/>
      <c r="AC261" s="1"/>
      <c r="AD261" s="1">
        <f t="shared" si="97"/>
        <v>0</v>
      </c>
      <c r="AE261" s="21"/>
      <c r="AF261" s="20"/>
      <c r="AG261" s="20"/>
      <c r="AH261" s="21"/>
      <c r="AI261" s="21"/>
      <c r="AJ261" s="21"/>
      <c r="AK261" s="23"/>
      <c r="AL261" s="1">
        <f t="shared" si="111"/>
        <v>0</v>
      </c>
      <c r="AM261" s="1">
        <f t="shared" si="112"/>
        <v>7</v>
      </c>
      <c r="AN261" s="1">
        <f t="shared" si="113"/>
        <v>0.125</v>
      </c>
      <c r="AO261" s="96"/>
      <c r="AP261" s="96"/>
      <c r="AQ261" s="96"/>
      <c r="AR261" s="96"/>
      <c r="AS261" s="24">
        <f t="shared" si="106"/>
        <v>44436</v>
      </c>
      <c r="AT261" s="4">
        <f t="shared" si="107"/>
        <v>0</v>
      </c>
      <c r="AU261" s="21"/>
      <c r="AV261" s="21"/>
      <c r="AW261" s="21"/>
      <c r="AX261" s="21"/>
      <c r="AY261" s="21"/>
      <c r="AZ261" s="21"/>
      <c r="BA261" s="21"/>
      <c r="BB261" s="21"/>
      <c r="BC261" s="21"/>
      <c r="BD261" s="21"/>
      <c r="BE261" s="21"/>
      <c r="BF261" s="21"/>
      <c r="BG261" s="21"/>
      <c r="BH261" s="21"/>
      <c r="BI261" s="21"/>
      <c r="BJ261" s="21"/>
      <c r="BK261" s="21"/>
      <c r="BL261" s="21"/>
      <c r="BM261" s="21"/>
      <c r="BN261" s="21"/>
      <c r="BO261" s="21"/>
      <c r="BP261" s="21"/>
      <c r="BQ261" s="21"/>
      <c r="BR261" s="21"/>
      <c r="BS261" s="21"/>
      <c r="BT261" s="21"/>
      <c r="BU261" s="25">
        <f t="shared" si="108"/>
        <v>0</v>
      </c>
    </row>
    <row r="262" spans="1:73" ht="27.75" customHeight="1" x14ac:dyDescent="0.15">
      <c r="A262" s="19">
        <v>44437</v>
      </c>
      <c r="B262" s="3">
        <f t="shared" si="102"/>
        <v>35</v>
      </c>
      <c r="C262" s="3">
        <f t="shared" si="103"/>
        <v>7</v>
      </c>
      <c r="D262" s="79">
        <f t="shared" si="104"/>
        <v>1.25</v>
      </c>
      <c r="E262" s="60">
        <f t="shared" si="98"/>
        <v>0</v>
      </c>
      <c r="F262" s="60">
        <f t="shared" si="99"/>
        <v>0</v>
      </c>
      <c r="G262" s="80">
        <f t="shared" si="100"/>
        <v>1.5</v>
      </c>
      <c r="H262" s="60">
        <f t="shared" si="89"/>
        <v>1</v>
      </c>
      <c r="I262" s="61">
        <f t="shared" si="109"/>
        <v>0</v>
      </c>
      <c r="J262" s="21"/>
      <c r="K262" s="21"/>
      <c r="L262" s="21"/>
      <c r="M262" s="21"/>
      <c r="N262" s="22"/>
      <c r="O262" s="22"/>
      <c r="P262" s="85">
        <f t="shared" si="105"/>
        <v>0</v>
      </c>
      <c r="Q262" s="66">
        <f t="shared" si="90"/>
        <v>0</v>
      </c>
      <c r="R262" s="82">
        <f>(SUMIF($B$21:B262,B262,$Q$21:Q262))</f>
        <v>0</v>
      </c>
      <c r="S262" s="83">
        <f t="shared" si="114"/>
        <v>-2.4166666666666665</v>
      </c>
      <c r="T262" s="22">
        <f t="shared" si="91"/>
        <v>0</v>
      </c>
      <c r="U262" s="84">
        <f t="shared" si="92"/>
        <v>0</v>
      </c>
      <c r="V262" s="1">
        <f t="shared" si="93"/>
        <v>0</v>
      </c>
      <c r="W262" s="1">
        <f t="shared" si="94"/>
        <v>0</v>
      </c>
      <c r="X262" s="1">
        <f t="shared" si="101"/>
        <v>0</v>
      </c>
      <c r="Y262" s="83">
        <f t="shared" si="95"/>
        <v>0</v>
      </c>
      <c r="Z262" s="83">
        <f t="shared" si="96"/>
        <v>0</v>
      </c>
      <c r="AA262" s="1">
        <f t="shared" si="110"/>
        <v>0</v>
      </c>
      <c r="AB262" s="82"/>
      <c r="AC262" s="1"/>
      <c r="AD262" s="1">
        <f t="shared" si="97"/>
        <v>0</v>
      </c>
      <c r="AE262" s="21"/>
      <c r="AF262" s="20"/>
      <c r="AG262" s="20"/>
      <c r="AH262" s="21"/>
      <c r="AI262" s="21"/>
      <c r="AJ262" s="21"/>
      <c r="AK262" s="23"/>
      <c r="AL262" s="1">
        <f t="shared" si="111"/>
        <v>0</v>
      </c>
      <c r="AM262" s="1">
        <f t="shared" si="112"/>
        <v>7</v>
      </c>
      <c r="AN262" s="1">
        <f t="shared" si="113"/>
        <v>0.125</v>
      </c>
      <c r="AO262" s="96"/>
      <c r="AP262" s="96"/>
      <c r="AQ262" s="96"/>
      <c r="AR262" s="96"/>
      <c r="AS262" s="24">
        <f t="shared" si="106"/>
        <v>44437</v>
      </c>
      <c r="AT262" s="4">
        <f t="shared" si="107"/>
        <v>0</v>
      </c>
      <c r="AU262" s="21"/>
      <c r="AV262" s="21"/>
      <c r="AW262" s="21"/>
      <c r="AX262" s="21"/>
      <c r="AY262" s="21"/>
      <c r="AZ262" s="21"/>
      <c r="BA262" s="21"/>
      <c r="BB262" s="21"/>
      <c r="BC262" s="21"/>
      <c r="BD262" s="21"/>
      <c r="BE262" s="21"/>
      <c r="BF262" s="21"/>
      <c r="BG262" s="21"/>
      <c r="BH262" s="21"/>
      <c r="BI262" s="21"/>
      <c r="BJ262" s="21"/>
      <c r="BK262" s="21"/>
      <c r="BL262" s="21"/>
      <c r="BM262" s="21"/>
      <c r="BN262" s="21"/>
      <c r="BO262" s="21"/>
      <c r="BP262" s="21"/>
      <c r="BQ262" s="21"/>
      <c r="BR262" s="21"/>
      <c r="BS262" s="21"/>
      <c r="BT262" s="21"/>
      <c r="BU262" s="25">
        <f t="shared" si="108"/>
        <v>0</v>
      </c>
    </row>
    <row r="263" spans="1:73" ht="27.75" customHeight="1" x14ac:dyDescent="0.15">
      <c r="A263" s="19">
        <v>44438</v>
      </c>
      <c r="B263" s="3">
        <f t="shared" si="102"/>
        <v>35</v>
      </c>
      <c r="C263" s="3">
        <f t="shared" si="103"/>
        <v>1</v>
      </c>
      <c r="D263" s="79">
        <f t="shared" si="104"/>
        <v>1.25</v>
      </c>
      <c r="E263" s="60">
        <f t="shared" si="98"/>
        <v>0</v>
      </c>
      <c r="F263" s="60">
        <f t="shared" si="99"/>
        <v>0</v>
      </c>
      <c r="G263" s="80">
        <f t="shared" si="100"/>
        <v>1</v>
      </c>
      <c r="H263" s="60">
        <f t="shared" si="89"/>
        <v>1</v>
      </c>
      <c r="I263" s="61">
        <f t="shared" si="109"/>
        <v>0</v>
      </c>
      <c r="J263" s="21"/>
      <c r="K263" s="21"/>
      <c r="L263" s="21"/>
      <c r="M263" s="21"/>
      <c r="N263" s="22"/>
      <c r="O263" s="22"/>
      <c r="P263" s="85">
        <f t="shared" si="105"/>
        <v>0</v>
      </c>
      <c r="Q263" s="66">
        <f t="shared" si="90"/>
        <v>0</v>
      </c>
      <c r="R263" s="82">
        <f>(SUMIF($B$21:B263,B263,$Q$21:Q263))</f>
        <v>0</v>
      </c>
      <c r="S263" s="83">
        <f t="shared" si="114"/>
        <v>-2.4166666666666665</v>
      </c>
      <c r="T263" s="22">
        <f t="shared" si="91"/>
        <v>0</v>
      </c>
      <c r="U263" s="84">
        <f t="shared" si="92"/>
        <v>0</v>
      </c>
      <c r="V263" s="1">
        <f t="shared" si="93"/>
        <v>0</v>
      </c>
      <c r="W263" s="1">
        <f t="shared" si="94"/>
        <v>0</v>
      </c>
      <c r="X263" s="1">
        <f t="shared" si="101"/>
        <v>0</v>
      </c>
      <c r="Y263" s="83">
        <f t="shared" si="95"/>
        <v>0</v>
      </c>
      <c r="Z263" s="83">
        <f t="shared" si="96"/>
        <v>0</v>
      </c>
      <c r="AA263" s="1">
        <f t="shared" si="110"/>
        <v>0</v>
      </c>
      <c r="AB263" s="82"/>
      <c r="AC263" s="1"/>
      <c r="AD263" s="1">
        <f t="shared" si="97"/>
        <v>0</v>
      </c>
      <c r="AE263" s="21"/>
      <c r="AF263" s="20"/>
      <c r="AG263" s="20"/>
      <c r="AH263" s="21"/>
      <c r="AI263" s="21"/>
      <c r="AJ263" s="21"/>
      <c r="AK263" s="23"/>
      <c r="AL263" s="1">
        <f t="shared" si="111"/>
        <v>0</v>
      </c>
      <c r="AM263" s="1">
        <f t="shared" si="112"/>
        <v>7</v>
      </c>
      <c r="AN263" s="1">
        <f t="shared" si="113"/>
        <v>0.125</v>
      </c>
      <c r="AO263" s="96"/>
      <c r="AP263" s="96"/>
      <c r="AQ263" s="96"/>
      <c r="AR263" s="96"/>
      <c r="AS263" s="24">
        <f t="shared" si="106"/>
        <v>44438</v>
      </c>
      <c r="AT263" s="4">
        <f t="shared" si="107"/>
        <v>0</v>
      </c>
      <c r="AU263" s="21"/>
      <c r="AV263" s="21"/>
      <c r="AW263" s="21"/>
      <c r="AX263" s="21"/>
      <c r="AY263" s="21"/>
      <c r="AZ263" s="21"/>
      <c r="BA263" s="21"/>
      <c r="BB263" s="21"/>
      <c r="BC263" s="21"/>
      <c r="BD263" s="21"/>
      <c r="BE263" s="21"/>
      <c r="BF263" s="21"/>
      <c r="BG263" s="21"/>
      <c r="BH263" s="21"/>
      <c r="BI263" s="21"/>
      <c r="BJ263" s="21"/>
      <c r="BK263" s="21"/>
      <c r="BL263" s="21"/>
      <c r="BM263" s="21"/>
      <c r="BN263" s="21"/>
      <c r="BO263" s="21"/>
      <c r="BP263" s="21"/>
      <c r="BQ263" s="21"/>
      <c r="BR263" s="21"/>
      <c r="BS263" s="21"/>
      <c r="BT263" s="21"/>
      <c r="BU263" s="25">
        <f t="shared" si="108"/>
        <v>0</v>
      </c>
    </row>
    <row r="264" spans="1:73" ht="27.75" customHeight="1" x14ac:dyDescent="0.15">
      <c r="A264" s="19">
        <v>44439</v>
      </c>
      <c r="B264" s="3">
        <f t="shared" si="102"/>
        <v>36</v>
      </c>
      <c r="C264" s="3">
        <f t="shared" si="103"/>
        <v>2</v>
      </c>
      <c r="D264" s="79">
        <f t="shared" si="104"/>
        <v>1.25</v>
      </c>
      <c r="E264" s="60">
        <f t="shared" si="98"/>
        <v>0</v>
      </c>
      <c r="F264" s="60">
        <f t="shared" si="99"/>
        <v>0</v>
      </c>
      <c r="G264" s="80">
        <f t="shared" si="100"/>
        <v>1</v>
      </c>
      <c r="H264" s="60">
        <f t="shared" si="89"/>
        <v>1</v>
      </c>
      <c r="I264" s="61">
        <f t="shared" si="109"/>
        <v>0</v>
      </c>
      <c r="J264" s="21"/>
      <c r="K264" s="21"/>
      <c r="L264" s="21"/>
      <c r="M264" s="21"/>
      <c r="N264" s="22"/>
      <c r="O264" s="22"/>
      <c r="P264" s="85">
        <f t="shared" si="105"/>
        <v>0</v>
      </c>
      <c r="Q264" s="66">
        <f t="shared" si="90"/>
        <v>0</v>
      </c>
      <c r="R264" s="82">
        <f>(SUMIF($B$21:B264,B264,$Q$21:Q264))</f>
        <v>0</v>
      </c>
      <c r="S264" s="83">
        <f t="shared" si="114"/>
        <v>-2.4166666666666665</v>
      </c>
      <c r="T264" s="22">
        <f t="shared" si="91"/>
        <v>0</v>
      </c>
      <c r="U264" s="84">
        <f t="shared" si="92"/>
        <v>0</v>
      </c>
      <c r="V264" s="1">
        <f t="shared" si="93"/>
        <v>0</v>
      </c>
      <c r="W264" s="1">
        <f t="shared" si="94"/>
        <v>0</v>
      </c>
      <c r="X264" s="1">
        <f t="shared" si="101"/>
        <v>0</v>
      </c>
      <c r="Y264" s="83">
        <f t="shared" si="95"/>
        <v>0</v>
      </c>
      <c r="Z264" s="83">
        <f t="shared" si="96"/>
        <v>0</v>
      </c>
      <c r="AA264" s="1">
        <f t="shared" si="110"/>
        <v>0</v>
      </c>
      <c r="AB264" s="82"/>
      <c r="AC264" s="1"/>
      <c r="AD264" s="1">
        <f t="shared" si="97"/>
        <v>0</v>
      </c>
      <c r="AE264" s="21"/>
      <c r="AF264" s="20"/>
      <c r="AG264" s="20"/>
      <c r="AH264" s="21"/>
      <c r="AI264" s="21"/>
      <c r="AJ264" s="21"/>
      <c r="AK264" s="23"/>
      <c r="AL264" s="1">
        <f t="shared" si="111"/>
        <v>0</v>
      </c>
      <c r="AM264" s="1">
        <f t="shared" si="112"/>
        <v>7</v>
      </c>
      <c r="AN264" s="1">
        <f t="shared" si="113"/>
        <v>0.125</v>
      </c>
      <c r="AO264" s="96"/>
      <c r="AP264" s="96"/>
      <c r="AQ264" s="96"/>
      <c r="AR264" s="96"/>
      <c r="AS264" s="24">
        <f t="shared" si="106"/>
        <v>44439</v>
      </c>
      <c r="AT264" s="4">
        <f t="shared" si="107"/>
        <v>0</v>
      </c>
      <c r="AU264" s="21"/>
      <c r="AV264" s="21"/>
      <c r="AW264" s="21"/>
      <c r="AX264" s="21"/>
      <c r="AY264" s="21"/>
      <c r="AZ264" s="21"/>
      <c r="BA264" s="21"/>
      <c r="BB264" s="21"/>
      <c r="BC264" s="21"/>
      <c r="BD264" s="21"/>
      <c r="BE264" s="21"/>
      <c r="BF264" s="21"/>
      <c r="BG264" s="21"/>
      <c r="BH264" s="21"/>
      <c r="BI264" s="21"/>
      <c r="BJ264" s="21"/>
      <c r="BK264" s="21"/>
      <c r="BL264" s="21"/>
      <c r="BM264" s="21"/>
      <c r="BN264" s="21"/>
      <c r="BO264" s="21"/>
      <c r="BP264" s="21"/>
      <c r="BQ264" s="21"/>
      <c r="BR264" s="21"/>
      <c r="BS264" s="21"/>
      <c r="BT264" s="21"/>
      <c r="BU264" s="25">
        <f t="shared" si="108"/>
        <v>0</v>
      </c>
    </row>
    <row r="265" spans="1:73" ht="27.75" customHeight="1" x14ac:dyDescent="0.15">
      <c r="A265" s="19">
        <v>44440</v>
      </c>
      <c r="B265" s="3">
        <f t="shared" si="102"/>
        <v>36</v>
      </c>
      <c r="C265" s="3">
        <f t="shared" si="103"/>
        <v>3</v>
      </c>
      <c r="D265" s="79">
        <f t="shared" si="104"/>
        <v>1.25</v>
      </c>
      <c r="E265" s="60">
        <f t="shared" si="98"/>
        <v>0</v>
      </c>
      <c r="F265" s="60">
        <f t="shared" si="99"/>
        <v>0</v>
      </c>
      <c r="G265" s="80">
        <f t="shared" si="100"/>
        <v>1</v>
      </c>
      <c r="H265" s="60">
        <f t="shared" si="89"/>
        <v>1</v>
      </c>
      <c r="I265" s="61">
        <f t="shared" si="109"/>
        <v>0</v>
      </c>
      <c r="J265" s="21"/>
      <c r="K265" s="21"/>
      <c r="L265" s="21"/>
      <c r="M265" s="21"/>
      <c r="N265" s="22"/>
      <c r="O265" s="22"/>
      <c r="P265" s="85">
        <f t="shared" si="105"/>
        <v>0</v>
      </c>
      <c r="Q265" s="66">
        <f t="shared" si="90"/>
        <v>0</v>
      </c>
      <c r="R265" s="82">
        <f>(SUMIF($B$21:B265,B265,$Q$21:Q265))</f>
        <v>0</v>
      </c>
      <c r="S265" s="83">
        <f t="shared" si="114"/>
        <v>-2.4166666666666665</v>
      </c>
      <c r="T265" s="22">
        <f t="shared" si="91"/>
        <v>0</v>
      </c>
      <c r="U265" s="84">
        <f t="shared" si="92"/>
        <v>0</v>
      </c>
      <c r="V265" s="1">
        <f t="shared" si="93"/>
        <v>0</v>
      </c>
      <c r="W265" s="1">
        <f t="shared" si="94"/>
        <v>0</v>
      </c>
      <c r="X265" s="1">
        <f t="shared" si="101"/>
        <v>0</v>
      </c>
      <c r="Y265" s="83">
        <f t="shared" si="95"/>
        <v>0</v>
      </c>
      <c r="Z265" s="83">
        <f t="shared" si="96"/>
        <v>0</v>
      </c>
      <c r="AA265" s="1">
        <f t="shared" si="110"/>
        <v>0</v>
      </c>
      <c r="AB265" s="82"/>
      <c r="AC265" s="1"/>
      <c r="AD265" s="1">
        <f t="shared" si="97"/>
        <v>0</v>
      </c>
      <c r="AE265" s="21"/>
      <c r="AF265" s="20"/>
      <c r="AG265" s="20"/>
      <c r="AH265" s="21"/>
      <c r="AI265" s="21"/>
      <c r="AJ265" s="21"/>
      <c r="AK265" s="23"/>
      <c r="AL265" s="1">
        <f t="shared" si="111"/>
        <v>0</v>
      </c>
      <c r="AM265" s="1">
        <f t="shared" si="112"/>
        <v>7</v>
      </c>
      <c r="AN265" s="1">
        <f t="shared" si="113"/>
        <v>0.125</v>
      </c>
      <c r="AO265" s="96"/>
      <c r="AP265" s="96"/>
      <c r="AQ265" s="96"/>
      <c r="AR265" s="96"/>
      <c r="AS265" s="24">
        <f t="shared" si="106"/>
        <v>44440</v>
      </c>
      <c r="AT265" s="4">
        <f t="shared" si="107"/>
        <v>0</v>
      </c>
      <c r="AU265" s="21"/>
      <c r="AV265" s="21"/>
      <c r="AW265" s="21"/>
      <c r="AX265" s="21"/>
      <c r="AY265" s="21"/>
      <c r="AZ265" s="21"/>
      <c r="BA265" s="21"/>
      <c r="BB265" s="21"/>
      <c r="BC265" s="21"/>
      <c r="BD265" s="21"/>
      <c r="BE265" s="21"/>
      <c r="BF265" s="21"/>
      <c r="BG265" s="21"/>
      <c r="BH265" s="21"/>
      <c r="BI265" s="21"/>
      <c r="BJ265" s="21"/>
      <c r="BK265" s="21"/>
      <c r="BL265" s="21"/>
      <c r="BM265" s="21"/>
      <c r="BN265" s="21"/>
      <c r="BO265" s="21"/>
      <c r="BP265" s="21"/>
      <c r="BQ265" s="21"/>
      <c r="BR265" s="21"/>
      <c r="BS265" s="21"/>
      <c r="BT265" s="21"/>
      <c r="BU265" s="25">
        <f t="shared" si="108"/>
        <v>0</v>
      </c>
    </row>
    <row r="266" spans="1:73" ht="27.75" customHeight="1" x14ac:dyDescent="0.15">
      <c r="A266" s="19">
        <v>44441</v>
      </c>
      <c r="B266" s="3">
        <f t="shared" si="102"/>
        <v>36</v>
      </c>
      <c r="C266" s="3">
        <f t="shared" si="103"/>
        <v>4</v>
      </c>
      <c r="D266" s="79">
        <f t="shared" si="104"/>
        <v>1.25</v>
      </c>
      <c r="E266" s="60">
        <f t="shared" si="98"/>
        <v>0</v>
      </c>
      <c r="F266" s="60">
        <f t="shared" si="99"/>
        <v>0</v>
      </c>
      <c r="G266" s="80">
        <f t="shared" si="100"/>
        <v>1</v>
      </c>
      <c r="H266" s="60">
        <f t="shared" si="89"/>
        <v>1</v>
      </c>
      <c r="I266" s="61">
        <f t="shared" si="109"/>
        <v>0</v>
      </c>
      <c r="J266" s="21"/>
      <c r="K266" s="21"/>
      <c r="L266" s="21"/>
      <c r="M266" s="21"/>
      <c r="N266" s="22"/>
      <c r="O266" s="22"/>
      <c r="P266" s="85">
        <f t="shared" si="105"/>
        <v>0</v>
      </c>
      <c r="Q266" s="66">
        <f t="shared" si="90"/>
        <v>0</v>
      </c>
      <c r="R266" s="82">
        <f>(SUMIF($B$21:B266,B266,$Q$21:Q266))</f>
        <v>0</v>
      </c>
      <c r="S266" s="83">
        <f t="shared" si="114"/>
        <v>-2.4166666666666665</v>
      </c>
      <c r="T266" s="22">
        <f t="shared" si="91"/>
        <v>0</v>
      </c>
      <c r="U266" s="84">
        <f t="shared" si="92"/>
        <v>0</v>
      </c>
      <c r="V266" s="1">
        <f t="shared" si="93"/>
        <v>0</v>
      </c>
      <c r="W266" s="1">
        <f t="shared" si="94"/>
        <v>0</v>
      </c>
      <c r="X266" s="1">
        <f t="shared" si="101"/>
        <v>0</v>
      </c>
      <c r="Y266" s="83">
        <f t="shared" si="95"/>
        <v>0</v>
      </c>
      <c r="Z266" s="83">
        <f t="shared" si="96"/>
        <v>0</v>
      </c>
      <c r="AA266" s="1">
        <f t="shared" si="110"/>
        <v>0</v>
      </c>
      <c r="AB266" s="82"/>
      <c r="AC266" s="1"/>
      <c r="AD266" s="1">
        <f t="shared" si="97"/>
        <v>0</v>
      </c>
      <c r="AE266" s="21"/>
      <c r="AF266" s="20"/>
      <c r="AG266" s="20"/>
      <c r="AH266" s="21"/>
      <c r="AI266" s="21"/>
      <c r="AJ266" s="21"/>
      <c r="AK266" s="23"/>
      <c r="AL266" s="1">
        <f t="shared" si="111"/>
        <v>0</v>
      </c>
      <c r="AM266" s="1">
        <f t="shared" si="112"/>
        <v>7</v>
      </c>
      <c r="AN266" s="1">
        <f t="shared" si="113"/>
        <v>0.125</v>
      </c>
      <c r="AO266" s="96"/>
      <c r="AP266" s="96"/>
      <c r="AQ266" s="96"/>
      <c r="AR266" s="96"/>
      <c r="AS266" s="24">
        <f t="shared" si="106"/>
        <v>44441</v>
      </c>
      <c r="AT266" s="4">
        <f t="shared" si="107"/>
        <v>0</v>
      </c>
      <c r="AU266" s="21"/>
      <c r="AV266" s="21"/>
      <c r="AW266" s="21"/>
      <c r="AX266" s="21"/>
      <c r="AY266" s="21"/>
      <c r="AZ266" s="21"/>
      <c r="BA266" s="21"/>
      <c r="BB266" s="21"/>
      <c r="BC266" s="21"/>
      <c r="BD266" s="21"/>
      <c r="BE266" s="21"/>
      <c r="BF266" s="21"/>
      <c r="BG266" s="21"/>
      <c r="BH266" s="21"/>
      <c r="BI266" s="21"/>
      <c r="BJ266" s="21"/>
      <c r="BK266" s="21"/>
      <c r="BL266" s="21"/>
      <c r="BM266" s="21"/>
      <c r="BN266" s="21"/>
      <c r="BO266" s="21"/>
      <c r="BP266" s="21"/>
      <c r="BQ266" s="21"/>
      <c r="BR266" s="21"/>
      <c r="BS266" s="21"/>
      <c r="BT266" s="21"/>
      <c r="BU266" s="25">
        <f t="shared" si="108"/>
        <v>0</v>
      </c>
    </row>
    <row r="267" spans="1:73" ht="27.75" customHeight="1" x14ac:dyDescent="0.15">
      <c r="A267" s="19">
        <v>44442</v>
      </c>
      <c r="B267" s="3">
        <f t="shared" si="102"/>
        <v>36</v>
      </c>
      <c r="C267" s="3">
        <f t="shared" si="103"/>
        <v>5</v>
      </c>
      <c r="D267" s="79">
        <f t="shared" si="104"/>
        <v>1.25</v>
      </c>
      <c r="E267" s="60">
        <f t="shared" si="98"/>
        <v>0</v>
      </c>
      <c r="F267" s="60">
        <f t="shared" si="99"/>
        <v>0</v>
      </c>
      <c r="G267" s="80">
        <f t="shared" si="100"/>
        <v>1</v>
      </c>
      <c r="H267" s="60">
        <f t="shared" si="89"/>
        <v>1</v>
      </c>
      <c r="I267" s="61">
        <f t="shared" si="109"/>
        <v>0</v>
      </c>
      <c r="J267" s="21"/>
      <c r="K267" s="21"/>
      <c r="L267" s="21"/>
      <c r="M267" s="21"/>
      <c r="N267" s="22"/>
      <c r="O267" s="22"/>
      <c r="P267" s="85">
        <f t="shared" si="105"/>
        <v>0</v>
      </c>
      <c r="Q267" s="66">
        <f t="shared" si="90"/>
        <v>0</v>
      </c>
      <c r="R267" s="82">
        <f>(SUMIF($B$21:B267,B267,$Q$21:Q267))</f>
        <v>0</v>
      </c>
      <c r="S267" s="83">
        <f t="shared" si="114"/>
        <v>-2.4166666666666665</v>
      </c>
      <c r="T267" s="22">
        <f t="shared" si="91"/>
        <v>0</v>
      </c>
      <c r="U267" s="84">
        <f t="shared" si="92"/>
        <v>0</v>
      </c>
      <c r="V267" s="1">
        <f t="shared" si="93"/>
        <v>0</v>
      </c>
      <c r="W267" s="1">
        <f t="shared" si="94"/>
        <v>0</v>
      </c>
      <c r="X267" s="1">
        <f t="shared" si="101"/>
        <v>0</v>
      </c>
      <c r="Y267" s="83">
        <f t="shared" si="95"/>
        <v>0</v>
      </c>
      <c r="Z267" s="83">
        <f t="shared" si="96"/>
        <v>0</v>
      </c>
      <c r="AA267" s="1">
        <f t="shared" si="110"/>
        <v>0</v>
      </c>
      <c r="AB267" s="82"/>
      <c r="AC267" s="1"/>
      <c r="AD267" s="1">
        <f t="shared" si="97"/>
        <v>0</v>
      </c>
      <c r="AE267" s="21"/>
      <c r="AF267" s="20"/>
      <c r="AG267" s="20"/>
      <c r="AH267" s="21"/>
      <c r="AI267" s="21"/>
      <c r="AJ267" s="21"/>
      <c r="AK267" s="23"/>
      <c r="AL267" s="1">
        <f t="shared" si="111"/>
        <v>0</v>
      </c>
      <c r="AM267" s="1">
        <f t="shared" si="112"/>
        <v>7</v>
      </c>
      <c r="AN267" s="1">
        <f t="shared" si="113"/>
        <v>0.125</v>
      </c>
      <c r="AO267" s="96"/>
      <c r="AP267" s="96"/>
      <c r="AQ267" s="96"/>
      <c r="AR267" s="96"/>
      <c r="AS267" s="24">
        <f t="shared" si="106"/>
        <v>44442</v>
      </c>
      <c r="AT267" s="4">
        <f t="shared" si="107"/>
        <v>0</v>
      </c>
      <c r="AU267" s="21"/>
      <c r="AV267" s="21"/>
      <c r="AW267" s="21"/>
      <c r="AX267" s="21"/>
      <c r="AY267" s="21"/>
      <c r="AZ267" s="21"/>
      <c r="BA267" s="21"/>
      <c r="BB267" s="21"/>
      <c r="BC267" s="21"/>
      <c r="BD267" s="21"/>
      <c r="BE267" s="21"/>
      <c r="BF267" s="21"/>
      <c r="BG267" s="21"/>
      <c r="BH267" s="21"/>
      <c r="BI267" s="21"/>
      <c r="BJ267" s="21"/>
      <c r="BK267" s="21"/>
      <c r="BL267" s="21"/>
      <c r="BM267" s="21"/>
      <c r="BN267" s="21"/>
      <c r="BO267" s="21"/>
      <c r="BP267" s="21"/>
      <c r="BQ267" s="21"/>
      <c r="BR267" s="21"/>
      <c r="BS267" s="21"/>
      <c r="BT267" s="21"/>
      <c r="BU267" s="25">
        <f t="shared" si="108"/>
        <v>0</v>
      </c>
    </row>
    <row r="268" spans="1:73" ht="27.75" customHeight="1" x14ac:dyDescent="0.15">
      <c r="A268" s="19">
        <v>44443</v>
      </c>
      <c r="B268" s="3">
        <f t="shared" si="102"/>
        <v>36</v>
      </c>
      <c r="C268" s="3">
        <f t="shared" si="103"/>
        <v>6</v>
      </c>
      <c r="D268" s="79">
        <f t="shared" si="104"/>
        <v>1.25</v>
      </c>
      <c r="E268" s="60">
        <f t="shared" si="98"/>
        <v>0</v>
      </c>
      <c r="F268" s="60">
        <f t="shared" si="99"/>
        <v>0</v>
      </c>
      <c r="G268" s="80">
        <f t="shared" si="100"/>
        <v>1</v>
      </c>
      <c r="H268" s="60">
        <f t="shared" si="89"/>
        <v>1</v>
      </c>
      <c r="I268" s="61">
        <f t="shared" si="109"/>
        <v>0</v>
      </c>
      <c r="J268" s="21"/>
      <c r="K268" s="21"/>
      <c r="L268" s="21"/>
      <c r="M268" s="21"/>
      <c r="N268" s="22"/>
      <c r="O268" s="22"/>
      <c r="P268" s="85">
        <f t="shared" si="105"/>
        <v>0</v>
      </c>
      <c r="Q268" s="66">
        <f t="shared" si="90"/>
        <v>0</v>
      </c>
      <c r="R268" s="82">
        <f>(SUMIF($B$21:B268,B268,$Q$21:Q268))</f>
        <v>0</v>
      </c>
      <c r="S268" s="83">
        <f t="shared" si="114"/>
        <v>-2.4166666666666665</v>
      </c>
      <c r="T268" s="22">
        <f t="shared" si="91"/>
        <v>0</v>
      </c>
      <c r="U268" s="84">
        <f t="shared" si="92"/>
        <v>0</v>
      </c>
      <c r="V268" s="1">
        <f t="shared" si="93"/>
        <v>0</v>
      </c>
      <c r="W268" s="1">
        <f t="shared" si="94"/>
        <v>0</v>
      </c>
      <c r="X268" s="1">
        <f t="shared" si="101"/>
        <v>0</v>
      </c>
      <c r="Y268" s="83">
        <f t="shared" si="95"/>
        <v>0</v>
      </c>
      <c r="Z268" s="83">
        <f t="shared" si="96"/>
        <v>0</v>
      </c>
      <c r="AA268" s="1">
        <f t="shared" si="110"/>
        <v>0</v>
      </c>
      <c r="AB268" s="82"/>
      <c r="AC268" s="1"/>
      <c r="AD268" s="1">
        <f t="shared" si="97"/>
        <v>0</v>
      </c>
      <c r="AE268" s="21"/>
      <c r="AF268" s="20"/>
      <c r="AG268" s="20"/>
      <c r="AH268" s="21"/>
      <c r="AI268" s="21"/>
      <c r="AJ268" s="21"/>
      <c r="AK268" s="23"/>
      <c r="AL268" s="1">
        <f t="shared" si="111"/>
        <v>0</v>
      </c>
      <c r="AM268" s="1">
        <f t="shared" si="112"/>
        <v>7</v>
      </c>
      <c r="AN268" s="1">
        <f t="shared" si="113"/>
        <v>0.125</v>
      </c>
      <c r="AO268" s="96"/>
      <c r="AP268" s="96"/>
      <c r="AQ268" s="96"/>
      <c r="AR268" s="96"/>
      <c r="AS268" s="24">
        <f t="shared" si="106"/>
        <v>44443</v>
      </c>
      <c r="AT268" s="4">
        <f t="shared" si="107"/>
        <v>0</v>
      </c>
      <c r="AU268" s="21"/>
      <c r="AV268" s="21"/>
      <c r="AW268" s="21"/>
      <c r="AX268" s="21"/>
      <c r="AY268" s="21"/>
      <c r="AZ268" s="21"/>
      <c r="BA268" s="21"/>
      <c r="BB268" s="21"/>
      <c r="BC268" s="21"/>
      <c r="BD268" s="21"/>
      <c r="BE268" s="21"/>
      <c r="BF268" s="21"/>
      <c r="BG268" s="21"/>
      <c r="BH268" s="21"/>
      <c r="BI268" s="21"/>
      <c r="BJ268" s="21"/>
      <c r="BK268" s="21"/>
      <c r="BL268" s="21"/>
      <c r="BM268" s="21"/>
      <c r="BN268" s="21"/>
      <c r="BO268" s="21"/>
      <c r="BP268" s="21"/>
      <c r="BQ268" s="21"/>
      <c r="BR268" s="21"/>
      <c r="BS268" s="21"/>
      <c r="BT268" s="21"/>
      <c r="BU268" s="25">
        <f t="shared" si="108"/>
        <v>0</v>
      </c>
    </row>
    <row r="269" spans="1:73" ht="27.75" customHeight="1" x14ac:dyDescent="0.15">
      <c r="A269" s="19">
        <v>44444</v>
      </c>
      <c r="B269" s="3">
        <f t="shared" si="102"/>
        <v>36</v>
      </c>
      <c r="C269" s="3">
        <f t="shared" si="103"/>
        <v>7</v>
      </c>
      <c r="D269" s="79">
        <f t="shared" si="104"/>
        <v>1.25</v>
      </c>
      <c r="E269" s="60">
        <f t="shared" si="98"/>
        <v>0</v>
      </c>
      <c r="F269" s="60">
        <f t="shared" si="99"/>
        <v>0</v>
      </c>
      <c r="G269" s="80">
        <f t="shared" si="100"/>
        <v>1.5</v>
      </c>
      <c r="H269" s="60">
        <f t="shared" si="89"/>
        <v>1</v>
      </c>
      <c r="I269" s="61">
        <f t="shared" si="109"/>
        <v>0</v>
      </c>
      <c r="J269" s="21"/>
      <c r="K269" s="21"/>
      <c r="L269" s="21"/>
      <c r="M269" s="21"/>
      <c r="N269" s="22"/>
      <c r="O269" s="22"/>
      <c r="P269" s="85">
        <f t="shared" si="105"/>
        <v>0</v>
      </c>
      <c r="Q269" s="66">
        <f t="shared" si="90"/>
        <v>0</v>
      </c>
      <c r="R269" s="82">
        <f>(SUMIF($B$21:B269,B269,$Q$21:Q269))</f>
        <v>0</v>
      </c>
      <c r="S269" s="83">
        <f t="shared" si="114"/>
        <v>-2.4166666666666665</v>
      </c>
      <c r="T269" s="22">
        <f t="shared" si="91"/>
        <v>0</v>
      </c>
      <c r="U269" s="84">
        <f t="shared" si="92"/>
        <v>0</v>
      </c>
      <c r="V269" s="1">
        <f t="shared" si="93"/>
        <v>0</v>
      </c>
      <c r="W269" s="1">
        <f t="shared" si="94"/>
        <v>0</v>
      </c>
      <c r="X269" s="1">
        <f t="shared" si="101"/>
        <v>0</v>
      </c>
      <c r="Y269" s="83">
        <f t="shared" si="95"/>
        <v>0</v>
      </c>
      <c r="Z269" s="83">
        <f t="shared" si="96"/>
        <v>0</v>
      </c>
      <c r="AA269" s="1">
        <f t="shared" si="110"/>
        <v>0</v>
      </c>
      <c r="AB269" s="82"/>
      <c r="AC269" s="1"/>
      <c r="AD269" s="1">
        <f t="shared" si="97"/>
        <v>0</v>
      </c>
      <c r="AE269" s="21"/>
      <c r="AF269" s="20"/>
      <c r="AG269" s="20"/>
      <c r="AH269" s="21"/>
      <c r="AI269" s="21"/>
      <c r="AJ269" s="21"/>
      <c r="AK269" s="23"/>
      <c r="AL269" s="1">
        <f t="shared" si="111"/>
        <v>0</v>
      </c>
      <c r="AM269" s="1">
        <f t="shared" si="112"/>
        <v>7</v>
      </c>
      <c r="AN269" s="1">
        <f t="shared" si="113"/>
        <v>0.125</v>
      </c>
      <c r="AO269" s="96"/>
      <c r="AP269" s="96"/>
      <c r="AQ269" s="96"/>
      <c r="AR269" s="96"/>
      <c r="AS269" s="24">
        <f t="shared" si="106"/>
        <v>44444</v>
      </c>
      <c r="AT269" s="4">
        <f t="shared" si="107"/>
        <v>0</v>
      </c>
      <c r="AU269" s="21"/>
      <c r="AV269" s="21"/>
      <c r="AW269" s="21"/>
      <c r="AX269" s="21"/>
      <c r="AY269" s="21"/>
      <c r="AZ269" s="21"/>
      <c r="BA269" s="21"/>
      <c r="BB269" s="21"/>
      <c r="BC269" s="21"/>
      <c r="BD269" s="21"/>
      <c r="BE269" s="21"/>
      <c r="BF269" s="21"/>
      <c r="BG269" s="21"/>
      <c r="BH269" s="21"/>
      <c r="BI269" s="21"/>
      <c r="BJ269" s="21"/>
      <c r="BK269" s="21"/>
      <c r="BL269" s="21"/>
      <c r="BM269" s="21"/>
      <c r="BN269" s="21"/>
      <c r="BO269" s="21"/>
      <c r="BP269" s="21"/>
      <c r="BQ269" s="21"/>
      <c r="BR269" s="21"/>
      <c r="BS269" s="21"/>
      <c r="BT269" s="21"/>
      <c r="BU269" s="25">
        <f t="shared" si="108"/>
        <v>0</v>
      </c>
    </row>
    <row r="270" spans="1:73" ht="27.75" customHeight="1" x14ac:dyDescent="0.15">
      <c r="A270" s="19">
        <v>44445</v>
      </c>
      <c r="B270" s="3">
        <f t="shared" si="102"/>
        <v>36</v>
      </c>
      <c r="C270" s="3">
        <f t="shared" si="103"/>
        <v>1</v>
      </c>
      <c r="D270" s="79">
        <f t="shared" si="104"/>
        <v>1.25</v>
      </c>
      <c r="E270" s="60">
        <f t="shared" si="98"/>
        <v>0</v>
      </c>
      <c r="F270" s="60">
        <f t="shared" si="99"/>
        <v>0</v>
      </c>
      <c r="G270" s="80">
        <f t="shared" si="100"/>
        <v>1</v>
      </c>
      <c r="H270" s="60">
        <f t="shared" si="89"/>
        <v>1</v>
      </c>
      <c r="I270" s="61">
        <f t="shared" si="109"/>
        <v>0</v>
      </c>
      <c r="J270" s="21"/>
      <c r="K270" s="21"/>
      <c r="L270" s="21"/>
      <c r="M270" s="21"/>
      <c r="N270" s="22"/>
      <c r="O270" s="22"/>
      <c r="P270" s="85">
        <f t="shared" si="105"/>
        <v>0</v>
      </c>
      <c r="Q270" s="66">
        <f t="shared" si="90"/>
        <v>0</v>
      </c>
      <c r="R270" s="82">
        <f>(SUMIF($B$21:B270,B270,$Q$21:Q270))</f>
        <v>0</v>
      </c>
      <c r="S270" s="83">
        <f t="shared" si="114"/>
        <v>-2.4166666666666665</v>
      </c>
      <c r="T270" s="22">
        <f t="shared" si="91"/>
        <v>0</v>
      </c>
      <c r="U270" s="84">
        <f t="shared" si="92"/>
        <v>0</v>
      </c>
      <c r="V270" s="1">
        <f t="shared" si="93"/>
        <v>0</v>
      </c>
      <c r="W270" s="1">
        <f t="shared" si="94"/>
        <v>0</v>
      </c>
      <c r="X270" s="1">
        <f t="shared" si="101"/>
        <v>0</v>
      </c>
      <c r="Y270" s="83">
        <f t="shared" si="95"/>
        <v>0</v>
      </c>
      <c r="Z270" s="83">
        <f t="shared" si="96"/>
        <v>0</v>
      </c>
      <c r="AA270" s="1">
        <f t="shared" si="110"/>
        <v>0</v>
      </c>
      <c r="AB270" s="82"/>
      <c r="AC270" s="1"/>
      <c r="AD270" s="1">
        <f t="shared" si="97"/>
        <v>0</v>
      </c>
      <c r="AE270" s="21"/>
      <c r="AF270" s="20"/>
      <c r="AG270" s="20"/>
      <c r="AH270" s="21"/>
      <c r="AI270" s="21"/>
      <c r="AJ270" s="21"/>
      <c r="AK270" s="23"/>
      <c r="AL270" s="1">
        <f t="shared" si="111"/>
        <v>0</v>
      </c>
      <c r="AM270" s="1">
        <f t="shared" si="112"/>
        <v>7</v>
      </c>
      <c r="AN270" s="1">
        <f t="shared" si="113"/>
        <v>0.125</v>
      </c>
      <c r="AO270" s="96"/>
      <c r="AP270" s="96"/>
      <c r="AQ270" s="96"/>
      <c r="AR270" s="96"/>
      <c r="AS270" s="24">
        <f t="shared" si="106"/>
        <v>44445</v>
      </c>
      <c r="AT270" s="4">
        <f t="shared" si="107"/>
        <v>0</v>
      </c>
      <c r="AU270" s="21"/>
      <c r="AV270" s="21"/>
      <c r="AW270" s="21"/>
      <c r="AX270" s="21"/>
      <c r="AY270" s="21"/>
      <c r="AZ270" s="21"/>
      <c r="BA270" s="21"/>
      <c r="BB270" s="21"/>
      <c r="BC270" s="21"/>
      <c r="BD270" s="21"/>
      <c r="BE270" s="21"/>
      <c r="BF270" s="21"/>
      <c r="BG270" s="21"/>
      <c r="BH270" s="21"/>
      <c r="BI270" s="21"/>
      <c r="BJ270" s="21"/>
      <c r="BK270" s="21"/>
      <c r="BL270" s="21"/>
      <c r="BM270" s="21"/>
      <c r="BN270" s="21"/>
      <c r="BO270" s="21"/>
      <c r="BP270" s="21"/>
      <c r="BQ270" s="21"/>
      <c r="BR270" s="21"/>
      <c r="BS270" s="21"/>
      <c r="BT270" s="21"/>
      <c r="BU270" s="25">
        <f t="shared" si="108"/>
        <v>0</v>
      </c>
    </row>
    <row r="271" spans="1:73" ht="27.75" customHeight="1" x14ac:dyDescent="0.15">
      <c r="A271" s="19">
        <v>44446</v>
      </c>
      <c r="B271" s="3">
        <f t="shared" si="102"/>
        <v>37</v>
      </c>
      <c r="C271" s="3">
        <f t="shared" si="103"/>
        <v>2</v>
      </c>
      <c r="D271" s="79">
        <f t="shared" si="104"/>
        <v>1.25</v>
      </c>
      <c r="E271" s="60">
        <f t="shared" si="98"/>
        <v>0</v>
      </c>
      <c r="F271" s="60">
        <f t="shared" si="99"/>
        <v>0</v>
      </c>
      <c r="G271" s="80">
        <f t="shared" si="100"/>
        <v>1</v>
      </c>
      <c r="H271" s="60">
        <f t="shared" si="89"/>
        <v>1</v>
      </c>
      <c r="I271" s="61">
        <f t="shared" si="109"/>
        <v>0</v>
      </c>
      <c r="J271" s="21"/>
      <c r="K271" s="21"/>
      <c r="L271" s="21"/>
      <c r="M271" s="21"/>
      <c r="N271" s="22"/>
      <c r="O271" s="22"/>
      <c r="P271" s="85">
        <f t="shared" si="105"/>
        <v>0</v>
      </c>
      <c r="Q271" s="66">
        <f t="shared" si="90"/>
        <v>0</v>
      </c>
      <c r="R271" s="82">
        <f>(SUMIF($B$21:B271,B271,$Q$21:Q271))</f>
        <v>0</v>
      </c>
      <c r="S271" s="83">
        <f t="shared" si="114"/>
        <v>-2.4166666666666665</v>
      </c>
      <c r="T271" s="22">
        <f t="shared" si="91"/>
        <v>0</v>
      </c>
      <c r="U271" s="84">
        <f t="shared" si="92"/>
        <v>0</v>
      </c>
      <c r="V271" s="1">
        <f t="shared" si="93"/>
        <v>0</v>
      </c>
      <c r="W271" s="1">
        <f t="shared" si="94"/>
        <v>0</v>
      </c>
      <c r="X271" s="1">
        <f t="shared" si="101"/>
        <v>0</v>
      </c>
      <c r="Y271" s="83">
        <f t="shared" si="95"/>
        <v>0</v>
      </c>
      <c r="Z271" s="83">
        <f t="shared" si="96"/>
        <v>0</v>
      </c>
      <c r="AA271" s="1">
        <f t="shared" si="110"/>
        <v>0</v>
      </c>
      <c r="AB271" s="82"/>
      <c r="AC271" s="1"/>
      <c r="AD271" s="1">
        <f t="shared" si="97"/>
        <v>0</v>
      </c>
      <c r="AE271" s="21"/>
      <c r="AF271" s="20"/>
      <c r="AG271" s="20"/>
      <c r="AH271" s="21"/>
      <c r="AI271" s="21"/>
      <c r="AJ271" s="21"/>
      <c r="AK271" s="23"/>
      <c r="AL271" s="1">
        <f t="shared" si="111"/>
        <v>0</v>
      </c>
      <c r="AM271" s="1">
        <f t="shared" si="112"/>
        <v>7</v>
      </c>
      <c r="AN271" s="1">
        <f t="shared" si="113"/>
        <v>0.125</v>
      </c>
      <c r="AO271" s="96"/>
      <c r="AP271" s="96"/>
      <c r="AQ271" s="96"/>
      <c r="AR271" s="96"/>
      <c r="AS271" s="24">
        <f t="shared" si="106"/>
        <v>44446</v>
      </c>
      <c r="AT271" s="4">
        <f t="shared" si="107"/>
        <v>0</v>
      </c>
      <c r="AU271" s="21"/>
      <c r="AV271" s="21"/>
      <c r="AW271" s="21"/>
      <c r="AX271" s="21"/>
      <c r="AY271" s="21"/>
      <c r="AZ271" s="21"/>
      <c r="BA271" s="21"/>
      <c r="BB271" s="21"/>
      <c r="BC271" s="21"/>
      <c r="BD271" s="21"/>
      <c r="BE271" s="21"/>
      <c r="BF271" s="21"/>
      <c r="BG271" s="21"/>
      <c r="BH271" s="21"/>
      <c r="BI271" s="21"/>
      <c r="BJ271" s="21"/>
      <c r="BK271" s="21"/>
      <c r="BL271" s="21"/>
      <c r="BM271" s="21"/>
      <c r="BN271" s="21"/>
      <c r="BO271" s="21"/>
      <c r="BP271" s="21"/>
      <c r="BQ271" s="21"/>
      <c r="BR271" s="21"/>
      <c r="BS271" s="21"/>
      <c r="BT271" s="21"/>
      <c r="BU271" s="25">
        <f t="shared" si="108"/>
        <v>0</v>
      </c>
    </row>
    <row r="272" spans="1:73" ht="27.75" customHeight="1" x14ac:dyDescent="0.15">
      <c r="A272" s="19">
        <v>44447</v>
      </c>
      <c r="B272" s="3">
        <f t="shared" si="102"/>
        <v>37</v>
      </c>
      <c r="C272" s="3">
        <f t="shared" si="103"/>
        <v>3</v>
      </c>
      <c r="D272" s="79">
        <f t="shared" si="104"/>
        <v>1.25</v>
      </c>
      <c r="E272" s="60">
        <f t="shared" si="98"/>
        <v>0</v>
      </c>
      <c r="F272" s="60">
        <f t="shared" si="99"/>
        <v>0</v>
      </c>
      <c r="G272" s="80">
        <f t="shared" si="100"/>
        <v>1</v>
      </c>
      <c r="H272" s="60">
        <f t="shared" si="89"/>
        <v>1</v>
      </c>
      <c r="I272" s="61">
        <f t="shared" si="109"/>
        <v>0</v>
      </c>
      <c r="J272" s="21"/>
      <c r="K272" s="21"/>
      <c r="L272" s="21"/>
      <c r="M272" s="21"/>
      <c r="N272" s="22"/>
      <c r="O272" s="22"/>
      <c r="P272" s="85">
        <f t="shared" si="105"/>
        <v>0</v>
      </c>
      <c r="Q272" s="66">
        <f t="shared" si="90"/>
        <v>0</v>
      </c>
      <c r="R272" s="82">
        <f>(SUMIF($B$21:B272,B272,$Q$21:Q272))</f>
        <v>0</v>
      </c>
      <c r="S272" s="83">
        <f t="shared" si="114"/>
        <v>-2.4166666666666665</v>
      </c>
      <c r="T272" s="22">
        <f t="shared" si="91"/>
        <v>0</v>
      </c>
      <c r="U272" s="84">
        <f t="shared" si="92"/>
        <v>0</v>
      </c>
      <c r="V272" s="1">
        <f t="shared" si="93"/>
        <v>0</v>
      </c>
      <c r="W272" s="1">
        <f t="shared" si="94"/>
        <v>0</v>
      </c>
      <c r="X272" s="1">
        <f t="shared" si="101"/>
        <v>0</v>
      </c>
      <c r="Y272" s="83">
        <f t="shared" si="95"/>
        <v>0</v>
      </c>
      <c r="Z272" s="83">
        <f t="shared" si="96"/>
        <v>0</v>
      </c>
      <c r="AA272" s="1">
        <f t="shared" si="110"/>
        <v>0</v>
      </c>
      <c r="AB272" s="82"/>
      <c r="AC272" s="1"/>
      <c r="AD272" s="1">
        <f t="shared" si="97"/>
        <v>0</v>
      </c>
      <c r="AE272" s="21"/>
      <c r="AF272" s="20"/>
      <c r="AG272" s="20"/>
      <c r="AH272" s="21"/>
      <c r="AI272" s="21"/>
      <c r="AJ272" s="21"/>
      <c r="AK272" s="23"/>
      <c r="AL272" s="1">
        <f t="shared" si="111"/>
        <v>0</v>
      </c>
      <c r="AM272" s="1">
        <f t="shared" si="112"/>
        <v>7</v>
      </c>
      <c r="AN272" s="1">
        <f t="shared" si="113"/>
        <v>0.125</v>
      </c>
      <c r="AO272" s="96"/>
      <c r="AP272" s="96"/>
      <c r="AQ272" s="96"/>
      <c r="AR272" s="96"/>
      <c r="AS272" s="24">
        <f t="shared" si="106"/>
        <v>44447</v>
      </c>
      <c r="AT272" s="4">
        <f t="shared" si="107"/>
        <v>0</v>
      </c>
      <c r="AU272" s="21"/>
      <c r="AV272" s="21"/>
      <c r="AW272" s="21"/>
      <c r="AX272" s="21"/>
      <c r="AY272" s="21"/>
      <c r="AZ272" s="21"/>
      <c r="BA272" s="21"/>
      <c r="BB272" s="21"/>
      <c r="BC272" s="21"/>
      <c r="BD272" s="21"/>
      <c r="BE272" s="21"/>
      <c r="BF272" s="21"/>
      <c r="BG272" s="21"/>
      <c r="BH272" s="21"/>
      <c r="BI272" s="21"/>
      <c r="BJ272" s="21"/>
      <c r="BK272" s="21"/>
      <c r="BL272" s="21"/>
      <c r="BM272" s="21"/>
      <c r="BN272" s="21"/>
      <c r="BO272" s="21"/>
      <c r="BP272" s="21"/>
      <c r="BQ272" s="21"/>
      <c r="BR272" s="21"/>
      <c r="BS272" s="21"/>
      <c r="BT272" s="21"/>
      <c r="BU272" s="25">
        <f t="shared" si="108"/>
        <v>0</v>
      </c>
    </row>
    <row r="273" spans="1:73" ht="27.75" customHeight="1" x14ac:dyDescent="0.15">
      <c r="A273" s="19">
        <v>44448</v>
      </c>
      <c r="B273" s="3">
        <f t="shared" si="102"/>
        <v>37</v>
      </c>
      <c r="C273" s="3">
        <f t="shared" si="103"/>
        <v>4</v>
      </c>
      <c r="D273" s="79">
        <f t="shared" si="104"/>
        <v>1.25</v>
      </c>
      <c r="E273" s="60">
        <f t="shared" si="98"/>
        <v>0</v>
      </c>
      <c r="F273" s="60">
        <f t="shared" si="99"/>
        <v>0</v>
      </c>
      <c r="G273" s="80">
        <f t="shared" si="100"/>
        <v>1</v>
      </c>
      <c r="H273" s="60">
        <f t="shared" si="89"/>
        <v>1</v>
      </c>
      <c r="I273" s="61">
        <f t="shared" si="109"/>
        <v>0</v>
      </c>
      <c r="J273" s="21"/>
      <c r="K273" s="21"/>
      <c r="L273" s="21"/>
      <c r="M273" s="21"/>
      <c r="N273" s="22"/>
      <c r="O273" s="22"/>
      <c r="P273" s="85">
        <f t="shared" si="105"/>
        <v>0</v>
      </c>
      <c r="Q273" s="66">
        <f t="shared" si="90"/>
        <v>0</v>
      </c>
      <c r="R273" s="82">
        <f>(SUMIF($B$21:B273,B273,$Q$21:Q273))</f>
        <v>0</v>
      </c>
      <c r="S273" s="83">
        <f t="shared" si="114"/>
        <v>-2.4166666666666665</v>
      </c>
      <c r="T273" s="22">
        <f t="shared" si="91"/>
        <v>0</v>
      </c>
      <c r="U273" s="84">
        <f t="shared" si="92"/>
        <v>0</v>
      </c>
      <c r="V273" s="1">
        <f t="shared" si="93"/>
        <v>0</v>
      </c>
      <c r="W273" s="1">
        <f t="shared" si="94"/>
        <v>0</v>
      </c>
      <c r="X273" s="1">
        <f t="shared" si="101"/>
        <v>0</v>
      </c>
      <c r="Y273" s="83">
        <f t="shared" si="95"/>
        <v>0</v>
      </c>
      <c r="Z273" s="83">
        <f t="shared" si="96"/>
        <v>0</v>
      </c>
      <c r="AA273" s="1">
        <f t="shared" si="110"/>
        <v>0</v>
      </c>
      <c r="AB273" s="82"/>
      <c r="AC273" s="1"/>
      <c r="AD273" s="1">
        <f t="shared" si="97"/>
        <v>0</v>
      </c>
      <c r="AE273" s="21"/>
      <c r="AF273" s="20"/>
      <c r="AG273" s="20"/>
      <c r="AH273" s="21"/>
      <c r="AI273" s="21"/>
      <c r="AJ273" s="21"/>
      <c r="AK273" s="23"/>
      <c r="AL273" s="1">
        <f t="shared" si="111"/>
        <v>0</v>
      </c>
      <c r="AM273" s="1">
        <f t="shared" si="112"/>
        <v>7</v>
      </c>
      <c r="AN273" s="1">
        <f t="shared" si="113"/>
        <v>0.125</v>
      </c>
      <c r="AO273" s="96"/>
      <c r="AP273" s="96"/>
      <c r="AQ273" s="96"/>
      <c r="AR273" s="96"/>
      <c r="AS273" s="24">
        <f t="shared" si="106"/>
        <v>44448</v>
      </c>
      <c r="AT273" s="4">
        <f t="shared" si="107"/>
        <v>0</v>
      </c>
      <c r="AU273" s="21"/>
      <c r="AV273" s="21"/>
      <c r="AW273" s="21"/>
      <c r="AX273" s="21"/>
      <c r="AY273" s="21"/>
      <c r="AZ273" s="21"/>
      <c r="BA273" s="21"/>
      <c r="BB273" s="21"/>
      <c r="BC273" s="21"/>
      <c r="BD273" s="21"/>
      <c r="BE273" s="21"/>
      <c r="BF273" s="21"/>
      <c r="BG273" s="21"/>
      <c r="BH273" s="21"/>
      <c r="BI273" s="21"/>
      <c r="BJ273" s="21"/>
      <c r="BK273" s="21"/>
      <c r="BL273" s="21"/>
      <c r="BM273" s="21"/>
      <c r="BN273" s="21"/>
      <c r="BO273" s="21"/>
      <c r="BP273" s="21"/>
      <c r="BQ273" s="21"/>
      <c r="BR273" s="21"/>
      <c r="BS273" s="21"/>
      <c r="BT273" s="21"/>
      <c r="BU273" s="25">
        <f t="shared" si="108"/>
        <v>0</v>
      </c>
    </row>
    <row r="274" spans="1:73" ht="27.75" customHeight="1" x14ac:dyDescent="0.15">
      <c r="A274" s="19">
        <v>44449</v>
      </c>
      <c r="B274" s="3">
        <f t="shared" si="102"/>
        <v>37</v>
      </c>
      <c r="C274" s="3">
        <f t="shared" si="103"/>
        <v>5</v>
      </c>
      <c r="D274" s="79">
        <f t="shared" si="104"/>
        <v>1.25</v>
      </c>
      <c r="E274" s="60">
        <f t="shared" si="98"/>
        <v>0</v>
      </c>
      <c r="F274" s="60">
        <f t="shared" si="99"/>
        <v>0</v>
      </c>
      <c r="G274" s="80">
        <f t="shared" si="100"/>
        <v>1</v>
      </c>
      <c r="H274" s="60">
        <f t="shared" si="89"/>
        <v>1</v>
      </c>
      <c r="I274" s="61">
        <f t="shared" si="109"/>
        <v>0</v>
      </c>
      <c r="J274" s="21"/>
      <c r="K274" s="21"/>
      <c r="L274" s="21"/>
      <c r="M274" s="21"/>
      <c r="N274" s="22"/>
      <c r="O274" s="22"/>
      <c r="P274" s="85">
        <f t="shared" si="105"/>
        <v>0</v>
      </c>
      <c r="Q274" s="66">
        <f t="shared" si="90"/>
        <v>0</v>
      </c>
      <c r="R274" s="82">
        <f>(SUMIF($B$21:B274,B274,$Q$21:Q274))</f>
        <v>0</v>
      </c>
      <c r="S274" s="83">
        <f t="shared" si="114"/>
        <v>-2.4166666666666665</v>
      </c>
      <c r="T274" s="22">
        <f t="shared" si="91"/>
        <v>0</v>
      </c>
      <c r="U274" s="84">
        <f t="shared" si="92"/>
        <v>0</v>
      </c>
      <c r="V274" s="1">
        <f t="shared" si="93"/>
        <v>0</v>
      </c>
      <c r="W274" s="1">
        <f t="shared" si="94"/>
        <v>0</v>
      </c>
      <c r="X274" s="1">
        <f t="shared" si="101"/>
        <v>0</v>
      </c>
      <c r="Y274" s="83">
        <f t="shared" si="95"/>
        <v>0</v>
      </c>
      <c r="Z274" s="83">
        <f t="shared" si="96"/>
        <v>0</v>
      </c>
      <c r="AA274" s="1">
        <f t="shared" si="110"/>
        <v>0</v>
      </c>
      <c r="AB274" s="82"/>
      <c r="AC274" s="1"/>
      <c r="AD274" s="1">
        <f t="shared" si="97"/>
        <v>0</v>
      </c>
      <c r="AE274" s="21"/>
      <c r="AF274" s="20"/>
      <c r="AG274" s="20"/>
      <c r="AH274" s="21"/>
      <c r="AI274" s="21"/>
      <c r="AJ274" s="21"/>
      <c r="AK274" s="23"/>
      <c r="AL274" s="1">
        <f t="shared" si="111"/>
        <v>0</v>
      </c>
      <c r="AM274" s="1">
        <f t="shared" si="112"/>
        <v>7</v>
      </c>
      <c r="AN274" s="1">
        <f t="shared" si="113"/>
        <v>0.125</v>
      </c>
      <c r="AO274" s="96"/>
      <c r="AP274" s="96"/>
      <c r="AQ274" s="96"/>
      <c r="AR274" s="96"/>
      <c r="AS274" s="24">
        <f t="shared" si="106"/>
        <v>44449</v>
      </c>
      <c r="AT274" s="4">
        <f t="shared" si="107"/>
        <v>0</v>
      </c>
      <c r="AU274" s="21"/>
      <c r="AV274" s="21"/>
      <c r="AW274" s="21"/>
      <c r="AX274" s="21"/>
      <c r="AY274" s="21"/>
      <c r="AZ274" s="21"/>
      <c r="BA274" s="21"/>
      <c r="BB274" s="21"/>
      <c r="BC274" s="21"/>
      <c r="BD274" s="21"/>
      <c r="BE274" s="21"/>
      <c r="BF274" s="21"/>
      <c r="BG274" s="21"/>
      <c r="BH274" s="21"/>
      <c r="BI274" s="21"/>
      <c r="BJ274" s="21"/>
      <c r="BK274" s="21"/>
      <c r="BL274" s="21"/>
      <c r="BM274" s="21"/>
      <c r="BN274" s="21"/>
      <c r="BO274" s="21"/>
      <c r="BP274" s="21"/>
      <c r="BQ274" s="21"/>
      <c r="BR274" s="21"/>
      <c r="BS274" s="21"/>
      <c r="BT274" s="21"/>
      <c r="BU274" s="25">
        <f t="shared" si="108"/>
        <v>0</v>
      </c>
    </row>
    <row r="275" spans="1:73" ht="27.75" customHeight="1" x14ac:dyDescent="0.15">
      <c r="A275" s="19">
        <v>44450</v>
      </c>
      <c r="B275" s="3">
        <f t="shared" si="102"/>
        <v>37</v>
      </c>
      <c r="C275" s="3">
        <f t="shared" si="103"/>
        <v>6</v>
      </c>
      <c r="D275" s="79">
        <f t="shared" si="104"/>
        <v>1.25</v>
      </c>
      <c r="E275" s="60">
        <f t="shared" si="98"/>
        <v>0</v>
      </c>
      <c r="F275" s="60">
        <f t="shared" si="99"/>
        <v>0</v>
      </c>
      <c r="G275" s="80">
        <f t="shared" si="100"/>
        <v>1</v>
      </c>
      <c r="H275" s="60">
        <f t="shared" ref="H275:H338" si="115">IF(OR($A$2=A275,$A$3=A275,$A$4=A275,$A$5=A275,$A$6=A275,$A$7=A275,$A$8=A275,$A$9=A275,$A$10=A275),$Z$11,1)</f>
        <v>1</v>
      </c>
      <c r="I275" s="61">
        <f t="shared" si="109"/>
        <v>0</v>
      </c>
      <c r="J275" s="21"/>
      <c r="K275" s="21"/>
      <c r="L275" s="21"/>
      <c r="M275" s="21"/>
      <c r="N275" s="22"/>
      <c r="O275" s="22"/>
      <c r="P275" s="85">
        <f t="shared" si="105"/>
        <v>0</v>
      </c>
      <c r="Q275" s="66">
        <f t="shared" ref="Q275:Q338" si="116">P275+AD275+Z275+AE275+AI275-AH275+AG275</f>
        <v>0</v>
      </c>
      <c r="R275" s="82">
        <f>(SUMIF($B$21:B275,B275,$Q$21:Q275))</f>
        <v>0</v>
      </c>
      <c r="S275" s="83">
        <f t="shared" si="114"/>
        <v>-2.4166666666666665</v>
      </c>
      <c r="T275" s="22">
        <f t="shared" ref="T275:T338" si="117">IF(P275&gt;$AN$12,P275-$AN$12,0)</f>
        <v>0</v>
      </c>
      <c r="U275" s="84">
        <f t="shared" ref="U275:U338" si="118">((K275-J275+N(K275&lt;J275)+(M275-L275+N(M275&lt;L275))+N275-O275))*MAX(G275,H275)-P275-AD275</f>
        <v>0</v>
      </c>
      <c r="V275" s="1">
        <f t="shared" ref="V275:V338" si="119">IF(T275&lt;=$U$12,T275*$T$12-T275,T275*$Z$12-T275-(E275*$U$12))</f>
        <v>0</v>
      </c>
      <c r="W275" s="1">
        <f t="shared" ref="W275:W338" si="120">((P275-T275)*$Z$13)-P275+T275</f>
        <v>0</v>
      </c>
      <c r="X275" s="1">
        <f t="shared" si="101"/>
        <v>0</v>
      </c>
      <c r="Y275" s="83">
        <f t="shared" ref="Y275:Y338" si="121">IF(AA275&lt;=$U$15,AA275*$T$15-AA275,AA275*$Z$15-AA275-(E275*$U$15))</f>
        <v>0</v>
      </c>
      <c r="Z275" s="83">
        <f t="shared" ref="Z275:Z338" si="122">U275+V275+W275+X275+Y275</f>
        <v>0</v>
      </c>
      <c r="AA275" s="1">
        <f t="shared" si="110"/>
        <v>0</v>
      </c>
      <c r="AB275" s="82"/>
      <c r="AC275" s="1"/>
      <c r="AD275" s="1">
        <f t="shared" ref="AD275:AD338" si="123">(MAX(,MIN($AN$14+($AM$14&gt;$AN$14),K275+(J275&gt;K275))-MAX($AM$14,J275))+MAX(,(MIN($AN$14,K275+(J275&gt;K275))-J275)*($AM$14&gt;$AN$14))+MAX(,MIN($AN$14+($AM$14&gt;$AN$14),M275+0)-$AM$14)*(J275&gt;K275))+(MAX(,MIN($AN$14+($AM$14&gt;$AN$14),M275+(L275&gt;M275))-MAX($AM$14,L275))+MAX(,(MIN($AN$14,M275+(L275&gt;M275))-L275)*($AM$14&gt;$AN$14))+MAX(,MIN($AN$14+($AM$14&gt;$AN$14),M275+0)-$AM$14)*(L275&gt;M275))+AC275-AB275</f>
        <v>0</v>
      </c>
      <c r="AE275" s="21"/>
      <c r="AF275" s="20"/>
      <c r="AG275" s="20"/>
      <c r="AH275" s="21"/>
      <c r="AI275" s="21"/>
      <c r="AJ275" s="21"/>
      <c r="AK275" s="23"/>
      <c r="AL275" s="1">
        <f t="shared" si="111"/>
        <v>0</v>
      </c>
      <c r="AM275" s="1">
        <f t="shared" si="112"/>
        <v>7</v>
      </c>
      <c r="AN275" s="1">
        <f t="shared" si="113"/>
        <v>0.125</v>
      </c>
      <c r="AO275" s="96"/>
      <c r="AP275" s="96"/>
      <c r="AQ275" s="96"/>
      <c r="AR275" s="96"/>
      <c r="AS275" s="24">
        <f t="shared" si="106"/>
        <v>44450</v>
      </c>
      <c r="AT275" s="4">
        <f t="shared" si="107"/>
        <v>0</v>
      </c>
      <c r="AU275" s="21"/>
      <c r="AV275" s="21"/>
      <c r="AW275" s="21"/>
      <c r="AX275" s="21"/>
      <c r="AY275" s="21"/>
      <c r="AZ275" s="21"/>
      <c r="BA275" s="21"/>
      <c r="BB275" s="21"/>
      <c r="BC275" s="21"/>
      <c r="BD275" s="21"/>
      <c r="BE275" s="21"/>
      <c r="BF275" s="21"/>
      <c r="BG275" s="21"/>
      <c r="BH275" s="21"/>
      <c r="BI275" s="21"/>
      <c r="BJ275" s="21"/>
      <c r="BK275" s="21"/>
      <c r="BL275" s="21"/>
      <c r="BM275" s="21"/>
      <c r="BN275" s="21"/>
      <c r="BO275" s="21"/>
      <c r="BP275" s="21"/>
      <c r="BQ275" s="21"/>
      <c r="BR275" s="21"/>
      <c r="BS275" s="21"/>
      <c r="BT275" s="21"/>
      <c r="BU275" s="25">
        <f t="shared" si="108"/>
        <v>0</v>
      </c>
    </row>
    <row r="276" spans="1:73" ht="27.75" customHeight="1" x14ac:dyDescent="0.15">
      <c r="A276" s="19">
        <v>44451</v>
      </c>
      <c r="B276" s="3">
        <f t="shared" si="102"/>
        <v>37</v>
      </c>
      <c r="C276" s="3">
        <f t="shared" si="103"/>
        <v>7</v>
      </c>
      <c r="D276" s="79">
        <f t="shared" si="104"/>
        <v>1.25</v>
      </c>
      <c r="E276" s="60">
        <f t="shared" ref="E276:E339" si="124">IF(T276&gt;=$U$12,$V$12,0)</f>
        <v>0</v>
      </c>
      <c r="F276" s="60">
        <f t="shared" ref="F276:F339" si="125">IF(AA276&gt;=$U$15,$V$15,0)</f>
        <v>0</v>
      </c>
      <c r="G276" s="80">
        <f t="shared" ref="G276:G339" si="126">IF(C276=7,$Z$10,1)</f>
        <v>1.5</v>
      </c>
      <c r="H276" s="60">
        <f t="shared" si="115"/>
        <v>1</v>
      </c>
      <c r="I276" s="61">
        <f t="shared" si="109"/>
        <v>0</v>
      </c>
      <c r="J276" s="21"/>
      <c r="K276" s="21"/>
      <c r="L276" s="21"/>
      <c r="M276" s="21"/>
      <c r="N276" s="22"/>
      <c r="O276" s="22"/>
      <c r="P276" s="85">
        <f t="shared" si="105"/>
        <v>0</v>
      </c>
      <c r="Q276" s="66">
        <f t="shared" si="116"/>
        <v>0</v>
      </c>
      <c r="R276" s="82">
        <f>(SUMIF($B$21:B276,B276,$Q$21:Q276))</f>
        <v>0</v>
      </c>
      <c r="S276" s="83">
        <f t="shared" si="114"/>
        <v>-2.4166666666666665</v>
      </c>
      <c r="T276" s="22">
        <f t="shared" si="117"/>
        <v>0</v>
      </c>
      <c r="U276" s="84">
        <f t="shared" si="118"/>
        <v>0</v>
      </c>
      <c r="V276" s="1">
        <f t="shared" si="119"/>
        <v>0</v>
      </c>
      <c r="W276" s="1">
        <f t="shared" si="120"/>
        <v>0</v>
      </c>
      <c r="X276" s="1">
        <f t="shared" ref="X276:X339" si="127">((AD276+AC276-AB276)*$Z$14)-AD276-AC276+AB276</f>
        <v>0</v>
      </c>
      <c r="Y276" s="83">
        <f t="shared" si="121"/>
        <v>0</v>
      </c>
      <c r="Z276" s="83">
        <f t="shared" si="122"/>
        <v>0</v>
      </c>
      <c r="AA276" s="1">
        <f t="shared" si="110"/>
        <v>0</v>
      </c>
      <c r="AB276" s="82"/>
      <c r="AC276" s="1"/>
      <c r="AD276" s="1">
        <f t="shared" si="123"/>
        <v>0</v>
      </c>
      <c r="AE276" s="21"/>
      <c r="AF276" s="20"/>
      <c r="AG276" s="20"/>
      <c r="AH276" s="21"/>
      <c r="AI276" s="21"/>
      <c r="AJ276" s="21"/>
      <c r="AK276" s="23"/>
      <c r="AL276" s="1">
        <f t="shared" si="111"/>
        <v>0</v>
      </c>
      <c r="AM276" s="1">
        <f t="shared" si="112"/>
        <v>7</v>
      </c>
      <c r="AN276" s="1">
        <f t="shared" si="113"/>
        <v>0.125</v>
      </c>
      <c r="AO276" s="96"/>
      <c r="AP276" s="96"/>
      <c r="AQ276" s="96"/>
      <c r="AR276" s="96"/>
      <c r="AS276" s="24">
        <f t="shared" si="106"/>
        <v>44451</v>
      </c>
      <c r="AT276" s="4">
        <f t="shared" si="107"/>
        <v>0</v>
      </c>
      <c r="AU276" s="21"/>
      <c r="AV276" s="21"/>
      <c r="AW276" s="21"/>
      <c r="AX276" s="21"/>
      <c r="AY276" s="21"/>
      <c r="AZ276" s="21"/>
      <c r="BA276" s="21"/>
      <c r="BB276" s="21"/>
      <c r="BC276" s="21"/>
      <c r="BD276" s="21"/>
      <c r="BE276" s="21"/>
      <c r="BF276" s="21"/>
      <c r="BG276" s="21"/>
      <c r="BH276" s="21"/>
      <c r="BI276" s="21"/>
      <c r="BJ276" s="21"/>
      <c r="BK276" s="21"/>
      <c r="BL276" s="21"/>
      <c r="BM276" s="21"/>
      <c r="BN276" s="21"/>
      <c r="BO276" s="21"/>
      <c r="BP276" s="21"/>
      <c r="BQ276" s="21"/>
      <c r="BR276" s="21"/>
      <c r="BS276" s="21"/>
      <c r="BT276" s="21"/>
      <c r="BU276" s="25">
        <f t="shared" si="108"/>
        <v>0</v>
      </c>
    </row>
    <row r="277" spans="1:73" ht="27.75" customHeight="1" x14ac:dyDescent="0.15">
      <c r="A277" s="19">
        <v>44452</v>
      </c>
      <c r="B277" s="3">
        <f t="shared" ref="B277:B340" si="128">WEEKNUM(A277,2)</f>
        <v>37</v>
      </c>
      <c r="C277" s="3">
        <f t="shared" ref="C277:C340" si="129">WEEKDAY(A277)</f>
        <v>1</v>
      </c>
      <c r="D277" s="79">
        <f t="shared" ref="D277:D340" si="130">IF(AD277&gt;0,$Z$14,$Z$14)</f>
        <v>1.25</v>
      </c>
      <c r="E277" s="60">
        <f t="shared" si="124"/>
        <v>0</v>
      </c>
      <c r="F277" s="60">
        <f t="shared" si="125"/>
        <v>0</v>
      </c>
      <c r="G277" s="80">
        <f t="shared" si="126"/>
        <v>1</v>
      </c>
      <c r="H277" s="60">
        <f t="shared" si="115"/>
        <v>1</v>
      </c>
      <c r="I277" s="61">
        <f t="shared" si="109"/>
        <v>0</v>
      </c>
      <c r="J277" s="21"/>
      <c r="K277" s="21"/>
      <c r="L277" s="21"/>
      <c r="M277" s="21"/>
      <c r="N277" s="22"/>
      <c r="O277" s="22"/>
      <c r="P277" s="85">
        <f t="shared" ref="P277:P340" si="131">(MAX(,MIN($AN$15+($AM$15&gt;$AN$15),K277+(J277&gt;K277))-MAX($AM$15,J277))+MAX(,(MIN($AN$15,K277+(J277&gt;K277))-J277)*($AM$15&gt;$AN$15))+MAX(,MIN($AN$15+($AM$15&gt;$AN$15),K277+0)-$AM$15)*(J277&gt;K277))+(MAX(,MIN($AN$15+($AM$15&gt;$AN$15),M277+(L277&gt;M277))-MAX($AM$15,L277))+MAX(,(MIN($AN$15,M277+(L277&gt;M277))-L277)*($AM$15&gt;$AN$15))+MAX(,MIN($AN$15+($AM$15&gt;$AN$15),M277+0)-$AM$15)*(L277&gt;M277))+N277-O277</f>
        <v>0</v>
      </c>
      <c r="Q277" s="66">
        <f t="shared" si="116"/>
        <v>0</v>
      </c>
      <c r="R277" s="82">
        <f>(SUMIF($B$21:B277,B277,$Q$21:Q277))</f>
        <v>0</v>
      </c>
      <c r="S277" s="83">
        <f t="shared" si="114"/>
        <v>-2.4166666666666665</v>
      </c>
      <c r="T277" s="22">
        <f t="shared" si="117"/>
        <v>0</v>
      </c>
      <c r="U277" s="84">
        <f t="shared" si="118"/>
        <v>0</v>
      </c>
      <c r="V277" s="1">
        <f t="shared" si="119"/>
        <v>0</v>
      </c>
      <c r="W277" s="1">
        <f t="shared" si="120"/>
        <v>0</v>
      </c>
      <c r="X277" s="1">
        <f t="shared" si="127"/>
        <v>0</v>
      </c>
      <c r="Y277" s="83">
        <f t="shared" si="121"/>
        <v>0</v>
      </c>
      <c r="Z277" s="83">
        <f t="shared" si="122"/>
        <v>0</v>
      </c>
      <c r="AA277" s="1">
        <f t="shared" si="110"/>
        <v>0</v>
      </c>
      <c r="AB277" s="82"/>
      <c r="AC277" s="1"/>
      <c r="AD277" s="1">
        <f t="shared" si="123"/>
        <v>0</v>
      </c>
      <c r="AE277" s="21"/>
      <c r="AF277" s="20"/>
      <c r="AG277" s="20"/>
      <c r="AH277" s="21"/>
      <c r="AI277" s="21"/>
      <c r="AJ277" s="21"/>
      <c r="AK277" s="23"/>
      <c r="AL277" s="1">
        <f t="shared" si="111"/>
        <v>0</v>
      </c>
      <c r="AM277" s="1">
        <f t="shared" si="112"/>
        <v>7</v>
      </c>
      <c r="AN277" s="1">
        <f t="shared" si="113"/>
        <v>0.125</v>
      </c>
      <c r="AO277" s="96"/>
      <c r="AP277" s="96"/>
      <c r="AQ277" s="96"/>
      <c r="AR277" s="96"/>
      <c r="AS277" s="24">
        <f t="shared" ref="AS277:AS340" si="132">A277</f>
        <v>44452</v>
      </c>
      <c r="AT277" s="4">
        <f t="shared" ref="AT277:AT340" si="133">SUM(AU277:BT277)</f>
        <v>0</v>
      </c>
      <c r="AU277" s="21"/>
      <c r="AV277" s="21"/>
      <c r="AW277" s="21"/>
      <c r="AX277" s="21"/>
      <c r="AY277" s="21"/>
      <c r="AZ277" s="21"/>
      <c r="BA277" s="21"/>
      <c r="BB277" s="21"/>
      <c r="BC277" s="21"/>
      <c r="BD277" s="21"/>
      <c r="BE277" s="21"/>
      <c r="BF277" s="21"/>
      <c r="BG277" s="21"/>
      <c r="BH277" s="21"/>
      <c r="BI277" s="21"/>
      <c r="BJ277" s="21"/>
      <c r="BK277" s="21"/>
      <c r="BL277" s="21"/>
      <c r="BM277" s="21"/>
      <c r="BN277" s="21"/>
      <c r="BO277" s="21"/>
      <c r="BP277" s="21"/>
      <c r="BQ277" s="21"/>
      <c r="BR277" s="21"/>
      <c r="BS277" s="21"/>
      <c r="BT277" s="21"/>
      <c r="BU277" s="25">
        <f t="shared" ref="BU277:BU340" si="134">IF(P277=0,0,AT277/P277)</f>
        <v>0</v>
      </c>
    </row>
    <row r="278" spans="1:73" ht="27.75" customHeight="1" x14ac:dyDescent="0.15">
      <c r="A278" s="19">
        <v>44453</v>
      </c>
      <c r="B278" s="3">
        <f t="shared" si="128"/>
        <v>38</v>
      </c>
      <c r="C278" s="3">
        <f t="shared" si="129"/>
        <v>2</v>
      </c>
      <c r="D278" s="79">
        <f t="shared" si="130"/>
        <v>1.25</v>
      </c>
      <c r="E278" s="60">
        <f t="shared" si="124"/>
        <v>0</v>
      </c>
      <c r="F278" s="60">
        <f t="shared" si="125"/>
        <v>0</v>
      </c>
      <c r="G278" s="80">
        <f t="shared" si="126"/>
        <v>1</v>
      </c>
      <c r="H278" s="60">
        <f t="shared" si="115"/>
        <v>1</v>
      </c>
      <c r="I278" s="61">
        <f t="shared" ref="I278:I341" si="135">IF(ISERROR(VLOOKUP(A278,$A$2:$M$16,1,FALSE)),VLOOKUP(C278,$H$2:$Z$8,18,FALSE),VLOOKUP(A278,$A$2:$M$16,13,FALSE))</f>
        <v>0</v>
      </c>
      <c r="J278" s="21"/>
      <c r="K278" s="21"/>
      <c r="L278" s="21"/>
      <c r="M278" s="21"/>
      <c r="N278" s="22"/>
      <c r="O278" s="22"/>
      <c r="P278" s="85">
        <f t="shared" si="131"/>
        <v>0</v>
      </c>
      <c r="Q278" s="66">
        <f t="shared" si="116"/>
        <v>0</v>
      </c>
      <c r="R278" s="82">
        <f>(SUMIF($B$21:B278,B278,$Q$21:Q278))</f>
        <v>0</v>
      </c>
      <c r="S278" s="83">
        <f t="shared" si="114"/>
        <v>-2.4166666666666665</v>
      </c>
      <c r="T278" s="22">
        <f t="shared" si="117"/>
        <v>0</v>
      </c>
      <c r="U278" s="84">
        <f t="shared" si="118"/>
        <v>0</v>
      </c>
      <c r="V278" s="1">
        <f t="shared" si="119"/>
        <v>0</v>
      </c>
      <c r="W278" s="1">
        <f t="shared" si="120"/>
        <v>0</v>
      </c>
      <c r="X278" s="1">
        <f t="shared" si="127"/>
        <v>0</v>
      </c>
      <c r="Y278" s="83">
        <f t="shared" si="121"/>
        <v>0</v>
      </c>
      <c r="Z278" s="83">
        <f t="shared" si="122"/>
        <v>0</v>
      </c>
      <c r="AA278" s="1">
        <f t="shared" ref="AA278:AA341" si="136">IF(AD278&gt;$AN$16,AD278-$AN$16,0)</f>
        <v>0</v>
      </c>
      <c r="AB278" s="82"/>
      <c r="AC278" s="1"/>
      <c r="AD278" s="1">
        <f t="shared" si="123"/>
        <v>0</v>
      </c>
      <c r="AE278" s="21"/>
      <c r="AF278" s="20"/>
      <c r="AG278" s="20"/>
      <c r="AH278" s="21"/>
      <c r="AI278" s="21"/>
      <c r="AJ278" s="21"/>
      <c r="AK278" s="23"/>
      <c r="AL278" s="1">
        <f t="shared" ref="AL278:AL341" si="137">AL277-I278+AD278+Z278+P278+AE278+AI278-AH278+AG278</f>
        <v>0</v>
      </c>
      <c r="AM278" s="1">
        <f t="shared" ref="AM278:AM341" si="138">AM277-AE278</f>
        <v>7</v>
      </c>
      <c r="AN278" s="1">
        <f t="shared" ref="AN278:AN341" si="139">AN277+T278+AA278-AJ278-AI278</f>
        <v>0.125</v>
      </c>
      <c r="AO278" s="96"/>
      <c r="AP278" s="96"/>
      <c r="AQ278" s="96"/>
      <c r="AR278" s="96"/>
      <c r="AS278" s="24">
        <f t="shared" si="132"/>
        <v>44453</v>
      </c>
      <c r="AT278" s="4">
        <f t="shared" si="133"/>
        <v>0</v>
      </c>
      <c r="AU278" s="21"/>
      <c r="AV278" s="21"/>
      <c r="AW278" s="21"/>
      <c r="AX278" s="21"/>
      <c r="AY278" s="21"/>
      <c r="AZ278" s="21"/>
      <c r="BA278" s="21"/>
      <c r="BB278" s="21"/>
      <c r="BC278" s="21"/>
      <c r="BD278" s="21"/>
      <c r="BE278" s="21"/>
      <c r="BF278" s="21"/>
      <c r="BG278" s="21"/>
      <c r="BH278" s="21"/>
      <c r="BI278" s="21"/>
      <c r="BJ278" s="21"/>
      <c r="BK278" s="21"/>
      <c r="BL278" s="21"/>
      <c r="BM278" s="21"/>
      <c r="BN278" s="21"/>
      <c r="BO278" s="21"/>
      <c r="BP278" s="21"/>
      <c r="BQ278" s="21"/>
      <c r="BR278" s="21"/>
      <c r="BS278" s="21"/>
      <c r="BT278" s="21"/>
      <c r="BU278" s="25">
        <f t="shared" si="134"/>
        <v>0</v>
      </c>
    </row>
    <row r="279" spans="1:73" ht="27.75" customHeight="1" x14ac:dyDescent="0.15">
      <c r="A279" s="19">
        <v>44454</v>
      </c>
      <c r="B279" s="3">
        <f t="shared" si="128"/>
        <v>38</v>
      </c>
      <c r="C279" s="3">
        <f t="shared" si="129"/>
        <v>3</v>
      </c>
      <c r="D279" s="79">
        <f t="shared" si="130"/>
        <v>1.25</v>
      </c>
      <c r="E279" s="60">
        <f t="shared" si="124"/>
        <v>0</v>
      </c>
      <c r="F279" s="60">
        <f t="shared" si="125"/>
        <v>0</v>
      </c>
      <c r="G279" s="80">
        <f t="shared" si="126"/>
        <v>1</v>
      </c>
      <c r="H279" s="60">
        <f t="shared" si="115"/>
        <v>1</v>
      </c>
      <c r="I279" s="61">
        <f t="shared" si="135"/>
        <v>0</v>
      </c>
      <c r="J279" s="21"/>
      <c r="K279" s="21"/>
      <c r="L279" s="21"/>
      <c r="M279" s="21"/>
      <c r="N279" s="22"/>
      <c r="O279" s="22"/>
      <c r="P279" s="85">
        <f t="shared" si="131"/>
        <v>0</v>
      </c>
      <c r="Q279" s="66">
        <f t="shared" si="116"/>
        <v>0</v>
      </c>
      <c r="R279" s="82">
        <f>(SUMIF($B$21:B279,B279,$Q$21:Q279))</f>
        <v>0</v>
      </c>
      <c r="S279" s="83">
        <f t="shared" ref="S279:S342" si="140">IF(C279=1,-$AN$13+R279,IF(S277&lt;0,-$AN$13+R279,-$AN$13+R279))</f>
        <v>-2.4166666666666665</v>
      </c>
      <c r="T279" s="22">
        <f t="shared" si="117"/>
        <v>0</v>
      </c>
      <c r="U279" s="84">
        <f t="shared" si="118"/>
        <v>0</v>
      </c>
      <c r="V279" s="1">
        <f t="shared" si="119"/>
        <v>0</v>
      </c>
      <c r="W279" s="1">
        <f t="shared" si="120"/>
        <v>0</v>
      </c>
      <c r="X279" s="1">
        <f t="shared" si="127"/>
        <v>0</v>
      </c>
      <c r="Y279" s="83">
        <f t="shared" si="121"/>
        <v>0</v>
      </c>
      <c r="Z279" s="83">
        <f t="shared" si="122"/>
        <v>0</v>
      </c>
      <c r="AA279" s="1">
        <f t="shared" si="136"/>
        <v>0</v>
      </c>
      <c r="AB279" s="82"/>
      <c r="AC279" s="1"/>
      <c r="AD279" s="1">
        <f t="shared" si="123"/>
        <v>0</v>
      </c>
      <c r="AE279" s="21"/>
      <c r="AF279" s="20"/>
      <c r="AG279" s="20"/>
      <c r="AH279" s="21"/>
      <c r="AI279" s="21"/>
      <c r="AJ279" s="21"/>
      <c r="AK279" s="23"/>
      <c r="AL279" s="1">
        <f t="shared" si="137"/>
        <v>0</v>
      </c>
      <c r="AM279" s="1">
        <f t="shared" si="138"/>
        <v>7</v>
      </c>
      <c r="AN279" s="1">
        <f t="shared" si="139"/>
        <v>0.125</v>
      </c>
      <c r="AO279" s="96"/>
      <c r="AP279" s="96"/>
      <c r="AQ279" s="96"/>
      <c r="AR279" s="96"/>
      <c r="AS279" s="24">
        <f t="shared" si="132"/>
        <v>44454</v>
      </c>
      <c r="AT279" s="4">
        <f t="shared" si="133"/>
        <v>0</v>
      </c>
      <c r="AU279" s="21"/>
      <c r="AV279" s="21"/>
      <c r="AW279" s="21"/>
      <c r="AX279" s="21"/>
      <c r="AY279" s="21"/>
      <c r="AZ279" s="21"/>
      <c r="BA279" s="21"/>
      <c r="BB279" s="21"/>
      <c r="BC279" s="21"/>
      <c r="BD279" s="21"/>
      <c r="BE279" s="21"/>
      <c r="BF279" s="21"/>
      <c r="BG279" s="21"/>
      <c r="BH279" s="21"/>
      <c r="BI279" s="21"/>
      <c r="BJ279" s="21"/>
      <c r="BK279" s="21"/>
      <c r="BL279" s="21"/>
      <c r="BM279" s="21"/>
      <c r="BN279" s="21"/>
      <c r="BO279" s="21"/>
      <c r="BP279" s="21"/>
      <c r="BQ279" s="21"/>
      <c r="BR279" s="21"/>
      <c r="BS279" s="21"/>
      <c r="BT279" s="21"/>
      <c r="BU279" s="25">
        <f t="shared" si="134"/>
        <v>0</v>
      </c>
    </row>
    <row r="280" spans="1:73" ht="27.75" customHeight="1" x14ac:dyDescent="0.15">
      <c r="A280" s="19">
        <v>44455</v>
      </c>
      <c r="B280" s="3">
        <f t="shared" si="128"/>
        <v>38</v>
      </c>
      <c r="C280" s="3">
        <f t="shared" si="129"/>
        <v>4</v>
      </c>
      <c r="D280" s="79">
        <f t="shared" si="130"/>
        <v>1.25</v>
      </c>
      <c r="E280" s="60">
        <f t="shared" si="124"/>
        <v>0</v>
      </c>
      <c r="F280" s="60">
        <f t="shared" si="125"/>
        <v>0</v>
      </c>
      <c r="G280" s="80">
        <f t="shared" si="126"/>
        <v>1</v>
      </c>
      <c r="H280" s="60">
        <f t="shared" si="115"/>
        <v>1</v>
      </c>
      <c r="I280" s="61">
        <f t="shared" si="135"/>
        <v>0</v>
      </c>
      <c r="J280" s="21"/>
      <c r="K280" s="21"/>
      <c r="L280" s="21"/>
      <c r="M280" s="21"/>
      <c r="N280" s="22"/>
      <c r="O280" s="22"/>
      <c r="P280" s="85">
        <f t="shared" si="131"/>
        <v>0</v>
      </c>
      <c r="Q280" s="66">
        <f t="shared" si="116"/>
        <v>0</v>
      </c>
      <c r="R280" s="82">
        <f>(SUMIF($B$21:B280,B280,$Q$21:Q280))</f>
        <v>0</v>
      </c>
      <c r="S280" s="83">
        <f t="shared" si="140"/>
        <v>-2.4166666666666665</v>
      </c>
      <c r="T280" s="22">
        <f t="shared" si="117"/>
        <v>0</v>
      </c>
      <c r="U280" s="84">
        <f t="shared" si="118"/>
        <v>0</v>
      </c>
      <c r="V280" s="1">
        <f t="shared" si="119"/>
        <v>0</v>
      </c>
      <c r="W280" s="1">
        <f t="shared" si="120"/>
        <v>0</v>
      </c>
      <c r="X280" s="1">
        <f t="shared" si="127"/>
        <v>0</v>
      </c>
      <c r="Y280" s="83">
        <f t="shared" si="121"/>
        <v>0</v>
      </c>
      <c r="Z280" s="83">
        <f t="shared" si="122"/>
        <v>0</v>
      </c>
      <c r="AA280" s="1">
        <f t="shared" si="136"/>
        <v>0</v>
      </c>
      <c r="AB280" s="82"/>
      <c r="AC280" s="1"/>
      <c r="AD280" s="1">
        <f t="shared" si="123"/>
        <v>0</v>
      </c>
      <c r="AE280" s="21"/>
      <c r="AF280" s="20"/>
      <c r="AG280" s="20"/>
      <c r="AH280" s="21"/>
      <c r="AI280" s="21"/>
      <c r="AJ280" s="21"/>
      <c r="AK280" s="23"/>
      <c r="AL280" s="1">
        <f t="shared" si="137"/>
        <v>0</v>
      </c>
      <c r="AM280" s="1">
        <f t="shared" si="138"/>
        <v>7</v>
      </c>
      <c r="AN280" s="1">
        <f t="shared" si="139"/>
        <v>0.125</v>
      </c>
      <c r="AO280" s="96"/>
      <c r="AP280" s="96"/>
      <c r="AQ280" s="96"/>
      <c r="AR280" s="96"/>
      <c r="AS280" s="24">
        <f t="shared" si="132"/>
        <v>44455</v>
      </c>
      <c r="AT280" s="4">
        <f t="shared" si="133"/>
        <v>0</v>
      </c>
      <c r="AU280" s="21"/>
      <c r="AV280" s="21"/>
      <c r="AW280" s="21"/>
      <c r="AX280" s="21"/>
      <c r="AY280" s="21"/>
      <c r="AZ280" s="21"/>
      <c r="BA280" s="21"/>
      <c r="BB280" s="21"/>
      <c r="BC280" s="21"/>
      <c r="BD280" s="21"/>
      <c r="BE280" s="21"/>
      <c r="BF280" s="21"/>
      <c r="BG280" s="21"/>
      <c r="BH280" s="21"/>
      <c r="BI280" s="21"/>
      <c r="BJ280" s="21"/>
      <c r="BK280" s="21"/>
      <c r="BL280" s="21"/>
      <c r="BM280" s="21"/>
      <c r="BN280" s="21"/>
      <c r="BO280" s="21"/>
      <c r="BP280" s="21"/>
      <c r="BQ280" s="21"/>
      <c r="BR280" s="21"/>
      <c r="BS280" s="21"/>
      <c r="BT280" s="21"/>
      <c r="BU280" s="25">
        <f t="shared" si="134"/>
        <v>0</v>
      </c>
    </row>
    <row r="281" spans="1:73" ht="27.75" customHeight="1" x14ac:dyDescent="0.15">
      <c r="A281" s="19">
        <v>44456</v>
      </c>
      <c r="B281" s="3">
        <f t="shared" si="128"/>
        <v>38</v>
      </c>
      <c r="C281" s="3">
        <f t="shared" si="129"/>
        <v>5</v>
      </c>
      <c r="D281" s="79">
        <f t="shared" si="130"/>
        <v>1.25</v>
      </c>
      <c r="E281" s="60">
        <f t="shared" si="124"/>
        <v>0</v>
      </c>
      <c r="F281" s="60">
        <f t="shared" si="125"/>
        <v>0</v>
      </c>
      <c r="G281" s="80">
        <f t="shared" si="126"/>
        <v>1</v>
      </c>
      <c r="H281" s="60">
        <f t="shared" si="115"/>
        <v>1</v>
      </c>
      <c r="I281" s="61">
        <f t="shared" si="135"/>
        <v>0</v>
      </c>
      <c r="J281" s="21"/>
      <c r="K281" s="21"/>
      <c r="L281" s="21"/>
      <c r="M281" s="21"/>
      <c r="N281" s="22"/>
      <c r="O281" s="22"/>
      <c r="P281" s="85">
        <f t="shared" si="131"/>
        <v>0</v>
      </c>
      <c r="Q281" s="66">
        <f t="shared" si="116"/>
        <v>0</v>
      </c>
      <c r="R281" s="82">
        <f>(SUMIF($B$21:B281,B281,$Q$21:Q281))</f>
        <v>0</v>
      </c>
      <c r="S281" s="83">
        <f t="shared" si="140"/>
        <v>-2.4166666666666665</v>
      </c>
      <c r="T281" s="22">
        <f t="shared" si="117"/>
        <v>0</v>
      </c>
      <c r="U281" s="84">
        <f t="shared" si="118"/>
        <v>0</v>
      </c>
      <c r="V281" s="1">
        <f t="shared" si="119"/>
        <v>0</v>
      </c>
      <c r="W281" s="1">
        <f t="shared" si="120"/>
        <v>0</v>
      </c>
      <c r="X281" s="1">
        <f t="shared" si="127"/>
        <v>0</v>
      </c>
      <c r="Y281" s="83">
        <f t="shared" si="121"/>
        <v>0</v>
      </c>
      <c r="Z281" s="83">
        <f t="shared" si="122"/>
        <v>0</v>
      </c>
      <c r="AA281" s="1">
        <f t="shared" si="136"/>
        <v>0</v>
      </c>
      <c r="AB281" s="82"/>
      <c r="AC281" s="1"/>
      <c r="AD281" s="1">
        <f t="shared" si="123"/>
        <v>0</v>
      </c>
      <c r="AE281" s="21"/>
      <c r="AF281" s="20"/>
      <c r="AG281" s="20"/>
      <c r="AH281" s="21"/>
      <c r="AI281" s="21"/>
      <c r="AJ281" s="21"/>
      <c r="AK281" s="23"/>
      <c r="AL281" s="1">
        <f t="shared" si="137"/>
        <v>0</v>
      </c>
      <c r="AM281" s="1">
        <f t="shared" si="138"/>
        <v>7</v>
      </c>
      <c r="AN281" s="1">
        <f t="shared" si="139"/>
        <v>0.125</v>
      </c>
      <c r="AO281" s="96"/>
      <c r="AP281" s="96"/>
      <c r="AQ281" s="96"/>
      <c r="AR281" s="96"/>
      <c r="AS281" s="24">
        <f t="shared" si="132"/>
        <v>44456</v>
      </c>
      <c r="AT281" s="4">
        <f t="shared" si="133"/>
        <v>0</v>
      </c>
      <c r="AU281" s="21"/>
      <c r="AV281" s="21"/>
      <c r="AW281" s="21"/>
      <c r="AX281" s="21"/>
      <c r="AY281" s="21"/>
      <c r="AZ281" s="21"/>
      <c r="BA281" s="21"/>
      <c r="BB281" s="21"/>
      <c r="BC281" s="21"/>
      <c r="BD281" s="21"/>
      <c r="BE281" s="21"/>
      <c r="BF281" s="21"/>
      <c r="BG281" s="21"/>
      <c r="BH281" s="21"/>
      <c r="BI281" s="21"/>
      <c r="BJ281" s="21"/>
      <c r="BK281" s="21"/>
      <c r="BL281" s="21"/>
      <c r="BM281" s="21"/>
      <c r="BN281" s="21"/>
      <c r="BO281" s="21"/>
      <c r="BP281" s="21"/>
      <c r="BQ281" s="21"/>
      <c r="BR281" s="21"/>
      <c r="BS281" s="21"/>
      <c r="BT281" s="21"/>
      <c r="BU281" s="25">
        <f t="shared" si="134"/>
        <v>0</v>
      </c>
    </row>
    <row r="282" spans="1:73" ht="27.75" customHeight="1" x14ac:dyDescent="0.15">
      <c r="A282" s="19">
        <v>44457</v>
      </c>
      <c r="B282" s="3">
        <f t="shared" si="128"/>
        <v>38</v>
      </c>
      <c r="C282" s="3">
        <f t="shared" si="129"/>
        <v>6</v>
      </c>
      <c r="D282" s="79">
        <f t="shared" si="130"/>
        <v>1.25</v>
      </c>
      <c r="E282" s="60">
        <f t="shared" si="124"/>
        <v>0</v>
      </c>
      <c r="F282" s="60">
        <f t="shared" si="125"/>
        <v>0</v>
      </c>
      <c r="G282" s="80">
        <f t="shared" si="126"/>
        <v>1</v>
      </c>
      <c r="H282" s="60">
        <f t="shared" si="115"/>
        <v>1</v>
      </c>
      <c r="I282" s="61">
        <f t="shared" si="135"/>
        <v>0</v>
      </c>
      <c r="J282" s="21"/>
      <c r="K282" s="21"/>
      <c r="L282" s="21"/>
      <c r="M282" s="21"/>
      <c r="N282" s="22"/>
      <c r="O282" s="22"/>
      <c r="P282" s="85">
        <f t="shared" si="131"/>
        <v>0</v>
      </c>
      <c r="Q282" s="66">
        <f t="shared" si="116"/>
        <v>0</v>
      </c>
      <c r="R282" s="82">
        <f>(SUMIF($B$21:B282,B282,$Q$21:Q282))</f>
        <v>0</v>
      </c>
      <c r="S282" s="83">
        <f t="shared" si="140"/>
        <v>-2.4166666666666665</v>
      </c>
      <c r="T282" s="22">
        <f t="shared" si="117"/>
        <v>0</v>
      </c>
      <c r="U282" s="84">
        <f t="shared" si="118"/>
        <v>0</v>
      </c>
      <c r="V282" s="1">
        <f t="shared" si="119"/>
        <v>0</v>
      </c>
      <c r="W282" s="1">
        <f t="shared" si="120"/>
        <v>0</v>
      </c>
      <c r="X282" s="1">
        <f t="shared" si="127"/>
        <v>0</v>
      </c>
      <c r="Y282" s="83">
        <f t="shared" si="121"/>
        <v>0</v>
      </c>
      <c r="Z282" s="83">
        <f t="shared" si="122"/>
        <v>0</v>
      </c>
      <c r="AA282" s="1">
        <f t="shared" si="136"/>
        <v>0</v>
      </c>
      <c r="AB282" s="82"/>
      <c r="AC282" s="1"/>
      <c r="AD282" s="1">
        <f t="shared" si="123"/>
        <v>0</v>
      </c>
      <c r="AE282" s="21"/>
      <c r="AF282" s="20"/>
      <c r="AG282" s="20"/>
      <c r="AH282" s="21"/>
      <c r="AI282" s="21"/>
      <c r="AJ282" s="21"/>
      <c r="AK282" s="23"/>
      <c r="AL282" s="1">
        <f t="shared" si="137"/>
        <v>0</v>
      </c>
      <c r="AM282" s="1">
        <f t="shared" si="138"/>
        <v>7</v>
      </c>
      <c r="AN282" s="1">
        <f t="shared" si="139"/>
        <v>0.125</v>
      </c>
      <c r="AO282" s="96"/>
      <c r="AP282" s="96"/>
      <c r="AQ282" s="96"/>
      <c r="AR282" s="96"/>
      <c r="AS282" s="24">
        <f t="shared" si="132"/>
        <v>44457</v>
      </c>
      <c r="AT282" s="4">
        <f t="shared" si="133"/>
        <v>0</v>
      </c>
      <c r="AU282" s="21"/>
      <c r="AV282" s="21"/>
      <c r="AW282" s="21"/>
      <c r="AX282" s="21"/>
      <c r="AY282" s="21"/>
      <c r="AZ282" s="21"/>
      <c r="BA282" s="21"/>
      <c r="BB282" s="21"/>
      <c r="BC282" s="21"/>
      <c r="BD282" s="21"/>
      <c r="BE282" s="21"/>
      <c r="BF282" s="21"/>
      <c r="BG282" s="21"/>
      <c r="BH282" s="21"/>
      <c r="BI282" s="21"/>
      <c r="BJ282" s="21"/>
      <c r="BK282" s="21"/>
      <c r="BL282" s="21"/>
      <c r="BM282" s="21"/>
      <c r="BN282" s="21"/>
      <c r="BO282" s="21"/>
      <c r="BP282" s="21"/>
      <c r="BQ282" s="21"/>
      <c r="BR282" s="21"/>
      <c r="BS282" s="21"/>
      <c r="BT282" s="21"/>
      <c r="BU282" s="25">
        <f t="shared" si="134"/>
        <v>0</v>
      </c>
    </row>
    <row r="283" spans="1:73" ht="27.75" customHeight="1" x14ac:dyDescent="0.15">
      <c r="A283" s="19">
        <v>44458</v>
      </c>
      <c r="B283" s="3">
        <f t="shared" si="128"/>
        <v>38</v>
      </c>
      <c r="C283" s="3">
        <f t="shared" si="129"/>
        <v>7</v>
      </c>
      <c r="D283" s="79">
        <f t="shared" si="130"/>
        <v>1.25</v>
      </c>
      <c r="E283" s="60">
        <f t="shared" si="124"/>
        <v>0</v>
      </c>
      <c r="F283" s="60">
        <f t="shared" si="125"/>
        <v>0</v>
      </c>
      <c r="G283" s="80">
        <f t="shared" si="126"/>
        <v>1.5</v>
      </c>
      <c r="H283" s="60">
        <f t="shared" si="115"/>
        <v>1</v>
      </c>
      <c r="I283" s="61">
        <f t="shared" si="135"/>
        <v>0</v>
      </c>
      <c r="J283" s="21"/>
      <c r="K283" s="21"/>
      <c r="L283" s="21"/>
      <c r="M283" s="21"/>
      <c r="N283" s="22"/>
      <c r="O283" s="22"/>
      <c r="P283" s="85">
        <f t="shared" si="131"/>
        <v>0</v>
      </c>
      <c r="Q283" s="66">
        <f t="shared" si="116"/>
        <v>0</v>
      </c>
      <c r="R283" s="82">
        <f>(SUMIF($B$21:B283,B283,$Q$21:Q283))</f>
        <v>0</v>
      </c>
      <c r="S283" s="83">
        <f t="shared" si="140"/>
        <v>-2.4166666666666665</v>
      </c>
      <c r="T283" s="22">
        <f t="shared" si="117"/>
        <v>0</v>
      </c>
      <c r="U283" s="84">
        <f t="shared" si="118"/>
        <v>0</v>
      </c>
      <c r="V283" s="1">
        <f t="shared" si="119"/>
        <v>0</v>
      </c>
      <c r="W283" s="1">
        <f t="shared" si="120"/>
        <v>0</v>
      </c>
      <c r="X283" s="1">
        <f t="shared" si="127"/>
        <v>0</v>
      </c>
      <c r="Y283" s="83">
        <f t="shared" si="121"/>
        <v>0</v>
      </c>
      <c r="Z283" s="83">
        <f t="shared" si="122"/>
        <v>0</v>
      </c>
      <c r="AA283" s="1">
        <f t="shared" si="136"/>
        <v>0</v>
      </c>
      <c r="AB283" s="82"/>
      <c r="AC283" s="1"/>
      <c r="AD283" s="1">
        <f t="shared" si="123"/>
        <v>0</v>
      </c>
      <c r="AE283" s="21"/>
      <c r="AF283" s="20"/>
      <c r="AG283" s="20"/>
      <c r="AH283" s="21"/>
      <c r="AI283" s="21"/>
      <c r="AJ283" s="21"/>
      <c r="AK283" s="23"/>
      <c r="AL283" s="1">
        <f t="shared" si="137"/>
        <v>0</v>
      </c>
      <c r="AM283" s="1">
        <f t="shared" si="138"/>
        <v>7</v>
      </c>
      <c r="AN283" s="1">
        <f t="shared" si="139"/>
        <v>0.125</v>
      </c>
      <c r="AO283" s="96"/>
      <c r="AP283" s="96"/>
      <c r="AQ283" s="96"/>
      <c r="AR283" s="96"/>
      <c r="AS283" s="24">
        <f t="shared" si="132"/>
        <v>44458</v>
      </c>
      <c r="AT283" s="4">
        <f t="shared" si="133"/>
        <v>0</v>
      </c>
      <c r="AU283" s="21"/>
      <c r="AV283" s="21"/>
      <c r="AW283" s="21"/>
      <c r="AX283" s="21"/>
      <c r="AY283" s="21"/>
      <c r="AZ283" s="21"/>
      <c r="BA283" s="21"/>
      <c r="BB283" s="21"/>
      <c r="BC283" s="21"/>
      <c r="BD283" s="21"/>
      <c r="BE283" s="21"/>
      <c r="BF283" s="21"/>
      <c r="BG283" s="21"/>
      <c r="BH283" s="21"/>
      <c r="BI283" s="21"/>
      <c r="BJ283" s="21"/>
      <c r="BK283" s="21"/>
      <c r="BL283" s="21"/>
      <c r="BM283" s="21"/>
      <c r="BN283" s="21"/>
      <c r="BO283" s="21"/>
      <c r="BP283" s="21"/>
      <c r="BQ283" s="21"/>
      <c r="BR283" s="21"/>
      <c r="BS283" s="21"/>
      <c r="BT283" s="21"/>
      <c r="BU283" s="25">
        <f t="shared" si="134"/>
        <v>0</v>
      </c>
    </row>
    <row r="284" spans="1:73" ht="27.75" customHeight="1" x14ac:dyDescent="0.15">
      <c r="A284" s="19">
        <v>44459</v>
      </c>
      <c r="B284" s="3">
        <f t="shared" si="128"/>
        <v>38</v>
      </c>
      <c r="C284" s="3">
        <f t="shared" si="129"/>
        <v>1</v>
      </c>
      <c r="D284" s="79">
        <f t="shared" si="130"/>
        <v>1.25</v>
      </c>
      <c r="E284" s="60">
        <f t="shared" si="124"/>
        <v>0</v>
      </c>
      <c r="F284" s="60">
        <f t="shared" si="125"/>
        <v>0</v>
      </c>
      <c r="G284" s="80">
        <f t="shared" si="126"/>
        <v>1</v>
      </c>
      <c r="H284" s="60">
        <f t="shared" si="115"/>
        <v>1</v>
      </c>
      <c r="I284" s="61">
        <f t="shared" si="135"/>
        <v>0</v>
      </c>
      <c r="J284" s="21"/>
      <c r="K284" s="21"/>
      <c r="L284" s="21"/>
      <c r="M284" s="21"/>
      <c r="N284" s="22"/>
      <c r="O284" s="22"/>
      <c r="P284" s="85">
        <f t="shared" si="131"/>
        <v>0</v>
      </c>
      <c r="Q284" s="66">
        <f t="shared" si="116"/>
        <v>0</v>
      </c>
      <c r="R284" s="82">
        <f>(SUMIF($B$21:B284,B284,$Q$21:Q284))</f>
        <v>0</v>
      </c>
      <c r="S284" s="83">
        <f t="shared" si="140"/>
        <v>-2.4166666666666665</v>
      </c>
      <c r="T284" s="22">
        <f t="shared" si="117"/>
        <v>0</v>
      </c>
      <c r="U284" s="84">
        <f t="shared" si="118"/>
        <v>0</v>
      </c>
      <c r="V284" s="1">
        <f t="shared" si="119"/>
        <v>0</v>
      </c>
      <c r="W284" s="1">
        <f t="shared" si="120"/>
        <v>0</v>
      </c>
      <c r="X284" s="1">
        <f t="shared" si="127"/>
        <v>0</v>
      </c>
      <c r="Y284" s="83">
        <f t="shared" si="121"/>
        <v>0</v>
      </c>
      <c r="Z284" s="83">
        <f t="shared" si="122"/>
        <v>0</v>
      </c>
      <c r="AA284" s="1">
        <f t="shared" si="136"/>
        <v>0</v>
      </c>
      <c r="AB284" s="82"/>
      <c r="AC284" s="1"/>
      <c r="AD284" s="1">
        <f t="shared" si="123"/>
        <v>0</v>
      </c>
      <c r="AE284" s="21"/>
      <c r="AF284" s="20"/>
      <c r="AG284" s="20"/>
      <c r="AH284" s="21"/>
      <c r="AI284" s="21"/>
      <c r="AJ284" s="21"/>
      <c r="AK284" s="23"/>
      <c r="AL284" s="1">
        <f t="shared" si="137"/>
        <v>0</v>
      </c>
      <c r="AM284" s="1">
        <f t="shared" si="138"/>
        <v>7</v>
      </c>
      <c r="AN284" s="1">
        <f t="shared" si="139"/>
        <v>0.125</v>
      </c>
      <c r="AO284" s="96"/>
      <c r="AP284" s="96"/>
      <c r="AQ284" s="96"/>
      <c r="AR284" s="96"/>
      <c r="AS284" s="24">
        <f t="shared" si="132"/>
        <v>44459</v>
      </c>
      <c r="AT284" s="4">
        <f t="shared" si="133"/>
        <v>0</v>
      </c>
      <c r="AU284" s="21"/>
      <c r="AV284" s="21"/>
      <c r="AW284" s="21"/>
      <c r="AX284" s="21"/>
      <c r="AY284" s="21"/>
      <c r="AZ284" s="21"/>
      <c r="BA284" s="21"/>
      <c r="BB284" s="21"/>
      <c r="BC284" s="21"/>
      <c r="BD284" s="21"/>
      <c r="BE284" s="21"/>
      <c r="BF284" s="21"/>
      <c r="BG284" s="21"/>
      <c r="BH284" s="21"/>
      <c r="BI284" s="21"/>
      <c r="BJ284" s="21"/>
      <c r="BK284" s="21"/>
      <c r="BL284" s="21"/>
      <c r="BM284" s="21"/>
      <c r="BN284" s="21"/>
      <c r="BO284" s="21"/>
      <c r="BP284" s="21"/>
      <c r="BQ284" s="21"/>
      <c r="BR284" s="21"/>
      <c r="BS284" s="21"/>
      <c r="BT284" s="21"/>
      <c r="BU284" s="25">
        <f t="shared" si="134"/>
        <v>0</v>
      </c>
    </row>
    <row r="285" spans="1:73" ht="27.75" customHeight="1" x14ac:dyDescent="0.15">
      <c r="A285" s="19">
        <v>44460</v>
      </c>
      <c r="B285" s="3">
        <f t="shared" si="128"/>
        <v>39</v>
      </c>
      <c r="C285" s="3">
        <f t="shared" si="129"/>
        <v>2</v>
      </c>
      <c r="D285" s="79">
        <f t="shared" si="130"/>
        <v>1.25</v>
      </c>
      <c r="E285" s="60">
        <f t="shared" si="124"/>
        <v>0</v>
      </c>
      <c r="F285" s="60">
        <f t="shared" si="125"/>
        <v>0</v>
      </c>
      <c r="G285" s="80">
        <f t="shared" si="126"/>
        <v>1</v>
      </c>
      <c r="H285" s="60">
        <f t="shared" si="115"/>
        <v>1</v>
      </c>
      <c r="I285" s="61">
        <f t="shared" si="135"/>
        <v>0</v>
      </c>
      <c r="J285" s="21"/>
      <c r="K285" s="21"/>
      <c r="L285" s="21"/>
      <c r="M285" s="21"/>
      <c r="N285" s="22"/>
      <c r="O285" s="22"/>
      <c r="P285" s="85">
        <f t="shared" si="131"/>
        <v>0</v>
      </c>
      <c r="Q285" s="66">
        <f t="shared" si="116"/>
        <v>0</v>
      </c>
      <c r="R285" s="82">
        <f>(SUMIF($B$21:B285,B285,$Q$21:Q285))</f>
        <v>0</v>
      </c>
      <c r="S285" s="83">
        <f t="shared" si="140"/>
        <v>-2.4166666666666665</v>
      </c>
      <c r="T285" s="22">
        <f t="shared" si="117"/>
        <v>0</v>
      </c>
      <c r="U285" s="84">
        <f t="shared" si="118"/>
        <v>0</v>
      </c>
      <c r="V285" s="1">
        <f t="shared" si="119"/>
        <v>0</v>
      </c>
      <c r="W285" s="1">
        <f t="shared" si="120"/>
        <v>0</v>
      </c>
      <c r="X285" s="1">
        <f t="shared" si="127"/>
        <v>0</v>
      </c>
      <c r="Y285" s="83">
        <f t="shared" si="121"/>
        <v>0</v>
      </c>
      <c r="Z285" s="83">
        <f t="shared" si="122"/>
        <v>0</v>
      </c>
      <c r="AA285" s="1">
        <f t="shared" si="136"/>
        <v>0</v>
      </c>
      <c r="AB285" s="82"/>
      <c r="AC285" s="1"/>
      <c r="AD285" s="1">
        <f t="shared" si="123"/>
        <v>0</v>
      </c>
      <c r="AE285" s="21"/>
      <c r="AF285" s="20"/>
      <c r="AG285" s="20"/>
      <c r="AH285" s="21"/>
      <c r="AI285" s="21"/>
      <c r="AJ285" s="21"/>
      <c r="AK285" s="23"/>
      <c r="AL285" s="1">
        <f t="shared" si="137"/>
        <v>0</v>
      </c>
      <c r="AM285" s="1">
        <f t="shared" si="138"/>
        <v>7</v>
      </c>
      <c r="AN285" s="1">
        <f t="shared" si="139"/>
        <v>0.125</v>
      </c>
      <c r="AO285" s="96"/>
      <c r="AP285" s="96"/>
      <c r="AQ285" s="96"/>
      <c r="AR285" s="96"/>
      <c r="AS285" s="24">
        <f t="shared" si="132"/>
        <v>44460</v>
      </c>
      <c r="AT285" s="4">
        <f t="shared" si="133"/>
        <v>0</v>
      </c>
      <c r="AU285" s="21"/>
      <c r="AV285" s="21"/>
      <c r="AW285" s="21"/>
      <c r="AX285" s="21"/>
      <c r="AY285" s="21"/>
      <c r="AZ285" s="21"/>
      <c r="BA285" s="21"/>
      <c r="BB285" s="21"/>
      <c r="BC285" s="21"/>
      <c r="BD285" s="21"/>
      <c r="BE285" s="21"/>
      <c r="BF285" s="21"/>
      <c r="BG285" s="21"/>
      <c r="BH285" s="21"/>
      <c r="BI285" s="21"/>
      <c r="BJ285" s="21"/>
      <c r="BK285" s="21"/>
      <c r="BL285" s="21"/>
      <c r="BM285" s="21"/>
      <c r="BN285" s="21"/>
      <c r="BO285" s="21"/>
      <c r="BP285" s="21"/>
      <c r="BQ285" s="21"/>
      <c r="BR285" s="21"/>
      <c r="BS285" s="21"/>
      <c r="BT285" s="21"/>
      <c r="BU285" s="25">
        <f t="shared" si="134"/>
        <v>0</v>
      </c>
    </row>
    <row r="286" spans="1:73" ht="27.75" customHeight="1" x14ac:dyDescent="0.15">
      <c r="A286" s="19">
        <v>44461</v>
      </c>
      <c r="B286" s="3">
        <f t="shared" si="128"/>
        <v>39</v>
      </c>
      <c r="C286" s="3">
        <f t="shared" si="129"/>
        <v>3</v>
      </c>
      <c r="D286" s="79">
        <f t="shared" si="130"/>
        <v>1.25</v>
      </c>
      <c r="E286" s="60">
        <f t="shared" si="124"/>
        <v>0</v>
      </c>
      <c r="F286" s="60">
        <f t="shared" si="125"/>
        <v>0</v>
      </c>
      <c r="G286" s="80">
        <f t="shared" si="126"/>
        <v>1</v>
      </c>
      <c r="H286" s="60">
        <f t="shared" si="115"/>
        <v>1</v>
      </c>
      <c r="I286" s="61">
        <f t="shared" si="135"/>
        <v>0</v>
      </c>
      <c r="J286" s="21"/>
      <c r="K286" s="21"/>
      <c r="L286" s="21"/>
      <c r="M286" s="21"/>
      <c r="N286" s="22"/>
      <c r="O286" s="22"/>
      <c r="P286" s="85">
        <f t="shared" si="131"/>
        <v>0</v>
      </c>
      <c r="Q286" s="66">
        <f t="shared" si="116"/>
        <v>0</v>
      </c>
      <c r="R286" s="82">
        <f>(SUMIF($B$21:B286,B286,$Q$21:Q286))</f>
        <v>0</v>
      </c>
      <c r="S286" s="83">
        <f t="shared" si="140"/>
        <v>-2.4166666666666665</v>
      </c>
      <c r="T286" s="22">
        <f t="shared" si="117"/>
        <v>0</v>
      </c>
      <c r="U286" s="84">
        <f t="shared" si="118"/>
        <v>0</v>
      </c>
      <c r="V286" s="1">
        <f t="shared" si="119"/>
        <v>0</v>
      </c>
      <c r="W286" s="1">
        <f t="shared" si="120"/>
        <v>0</v>
      </c>
      <c r="X286" s="1">
        <f t="shared" si="127"/>
        <v>0</v>
      </c>
      <c r="Y286" s="83">
        <f t="shared" si="121"/>
        <v>0</v>
      </c>
      <c r="Z286" s="83">
        <f t="shared" si="122"/>
        <v>0</v>
      </c>
      <c r="AA286" s="1">
        <f t="shared" si="136"/>
        <v>0</v>
      </c>
      <c r="AB286" s="82"/>
      <c r="AC286" s="1"/>
      <c r="AD286" s="1">
        <f t="shared" si="123"/>
        <v>0</v>
      </c>
      <c r="AE286" s="21"/>
      <c r="AF286" s="20"/>
      <c r="AG286" s="20"/>
      <c r="AH286" s="21"/>
      <c r="AI286" s="21"/>
      <c r="AJ286" s="21"/>
      <c r="AK286" s="23"/>
      <c r="AL286" s="1">
        <f t="shared" si="137"/>
        <v>0</v>
      </c>
      <c r="AM286" s="1">
        <f t="shared" si="138"/>
        <v>7</v>
      </c>
      <c r="AN286" s="1">
        <f t="shared" si="139"/>
        <v>0.125</v>
      </c>
      <c r="AO286" s="96"/>
      <c r="AP286" s="96"/>
      <c r="AQ286" s="96"/>
      <c r="AR286" s="96"/>
      <c r="AS286" s="24">
        <f t="shared" si="132"/>
        <v>44461</v>
      </c>
      <c r="AT286" s="4">
        <f t="shared" si="133"/>
        <v>0</v>
      </c>
      <c r="AU286" s="21"/>
      <c r="AV286" s="21"/>
      <c r="AW286" s="21"/>
      <c r="AX286" s="21"/>
      <c r="AY286" s="21"/>
      <c r="AZ286" s="21"/>
      <c r="BA286" s="21"/>
      <c r="BB286" s="21"/>
      <c r="BC286" s="21"/>
      <c r="BD286" s="21"/>
      <c r="BE286" s="21"/>
      <c r="BF286" s="21"/>
      <c r="BG286" s="21"/>
      <c r="BH286" s="21"/>
      <c r="BI286" s="21"/>
      <c r="BJ286" s="21"/>
      <c r="BK286" s="21"/>
      <c r="BL286" s="21"/>
      <c r="BM286" s="21"/>
      <c r="BN286" s="21"/>
      <c r="BO286" s="21"/>
      <c r="BP286" s="21"/>
      <c r="BQ286" s="21"/>
      <c r="BR286" s="21"/>
      <c r="BS286" s="21"/>
      <c r="BT286" s="21"/>
      <c r="BU286" s="25">
        <f t="shared" si="134"/>
        <v>0</v>
      </c>
    </row>
    <row r="287" spans="1:73" ht="27.75" customHeight="1" x14ac:dyDescent="0.15">
      <c r="A287" s="19">
        <v>44462</v>
      </c>
      <c r="B287" s="3">
        <f t="shared" si="128"/>
        <v>39</v>
      </c>
      <c r="C287" s="3">
        <f t="shared" si="129"/>
        <v>4</v>
      </c>
      <c r="D287" s="79">
        <f t="shared" si="130"/>
        <v>1.25</v>
      </c>
      <c r="E287" s="60">
        <f t="shared" si="124"/>
        <v>0</v>
      </c>
      <c r="F287" s="60">
        <f t="shared" si="125"/>
        <v>0</v>
      </c>
      <c r="G287" s="80">
        <f t="shared" si="126"/>
        <v>1</v>
      </c>
      <c r="H287" s="60">
        <f t="shared" si="115"/>
        <v>1</v>
      </c>
      <c r="I287" s="61">
        <f t="shared" si="135"/>
        <v>0</v>
      </c>
      <c r="J287" s="21"/>
      <c r="K287" s="21"/>
      <c r="L287" s="21"/>
      <c r="M287" s="21"/>
      <c r="N287" s="22"/>
      <c r="O287" s="22"/>
      <c r="P287" s="85">
        <f t="shared" si="131"/>
        <v>0</v>
      </c>
      <c r="Q287" s="66">
        <f t="shared" si="116"/>
        <v>0</v>
      </c>
      <c r="R287" s="82">
        <f>(SUMIF($B$21:B287,B287,$Q$21:Q287))</f>
        <v>0</v>
      </c>
      <c r="S287" s="83">
        <f t="shared" si="140"/>
        <v>-2.4166666666666665</v>
      </c>
      <c r="T287" s="22">
        <f t="shared" si="117"/>
        <v>0</v>
      </c>
      <c r="U287" s="84">
        <f t="shared" si="118"/>
        <v>0</v>
      </c>
      <c r="V287" s="1">
        <f t="shared" si="119"/>
        <v>0</v>
      </c>
      <c r="W287" s="1">
        <f t="shared" si="120"/>
        <v>0</v>
      </c>
      <c r="X287" s="1">
        <f t="shared" si="127"/>
        <v>0</v>
      </c>
      <c r="Y287" s="83">
        <f t="shared" si="121"/>
        <v>0</v>
      </c>
      <c r="Z287" s="83">
        <f t="shared" si="122"/>
        <v>0</v>
      </c>
      <c r="AA287" s="1">
        <f t="shared" si="136"/>
        <v>0</v>
      </c>
      <c r="AB287" s="82"/>
      <c r="AC287" s="1"/>
      <c r="AD287" s="1">
        <f t="shared" si="123"/>
        <v>0</v>
      </c>
      <c r="AE287" s="21"/>
      <c r="AF287" s="20"/>
      <c r="AG287" s="20"/>
      <c r="AH287" s="21"/>
      <c r="AI287" s="21"/>
      <c r="AJ287" s="21"/>
      <c r="AK287" s="23"/>
      <c r="AL287" s="1">
        <f t="shared" si="137"/>
        <v>0</v>
      </c>
      <c r="AM287" s="1">
        <f t="shared" si="138"/>
        <v>7</v>
      </c>
      <c r="AN287" s="1">
        <f t="shared" si="139"/>
        <v>0.125</v>
      </c>
      <c r="AO287" s="96"/>
      <c r="AP287" s="96"/>
      <c r="AQ287" s="96"/>
      <c r="AR287" s="96"/>
      <c r="AS287" s="24">
        <f t="shared" si="132"/>
        <v>44462</v>
      </c>
      <c r="AT287" s="4">
        <f t="shared" si="133"/>
        <v>0</v>
      </c>
      <c r="AU287" s="21"/>
      <c r="AV287" s="21"/>
      <c r="AW287" s="21"/>
      <c r="AX287" s="21"/>
      <c r="AY287" s="21"/>
      <c r="AZ287" s="21"/>
      <c r="BA287" s="21"/>
      <c r="BB287" s="21"/>
      <c r="BC287" s="21"/>
      <c r="BD287" s="21"/>
      <c r="BE287" s="21"/>
      <c r="BF287" s="21"/>
      <c r="BG287" s="21"/>
      <c r="BH287" s="21"/>
      <c r="BI287" s="21"/>
      <c r="BJ287" s="21"/>
      <c r="BK287" s="21"/>
      <c r="BL287" s="21"/>
      <c r="BM287" s="21"/>
      <c r="BN287" s="21"/>
      <c r="BO287" s="21"/>
      <c r="BP287" s="21"/>
      <c r="BQ287" s="21"/>
      <c r="BR287" s="21"/>
      <c r="BS287" s="21"/>
      <c r="BT287" s="21"/>
      <c r="BU287" s="25">
        <f t="shared" si="134"/>
        <v>0</v>
      </c>
    </row>
    <row r="288" spans="1:73" ht="27.75" customHeight="1" x14ac:dyDescent="0.15">
      <c r="A288" s="19">
        <v>44463</v>
      </c>
      <c r="B288" s="3">
        <f t="shared" si="128"/>
        <v>39</v>
      </c>
      <c r="C288" s="3">
        <f t="shared" si="129"/>
        <v>5</v>
      </c>
      <c r="D288" s="79">
        <f t="shared" si="130"/>
        <v>1.25</v>
      </c>
      <c r="E288" s="60">
        <f t="shared" si="124"/>
        <v>0</v>
      </c>
      <c r="F288" s="60">
        <f t="shared" si="125"/>
        <v>0</v>
      </c>
      <c r="G288" s="80">
        <f t="shared" si="126"/>
        <v>1</v>
      </c>
      <c r="H288" s="60">
        <f t="shared" si="115"/>
        <v>1</v>
      </c>
      <c r="I288" s="61">
        <f t="shared" si="135"/>
        <v>0</v>
      </c>
      <c r="J288" s="21"/>
      <c r="K288" s="21"/>
      <c r="L288" s="21"/>
      <c r="M288" s="21"/>
      <c r="N288" s="22"/>
      <c r="O288" s="22"/>
      <c r="P288" s="85">
        <f t="shared" si="131"/>
        <v>0</v>
      </c>
      <c r="Q288" s="66">
        <f t="shared" si="116"/>
        <v>0</v>
      </c>
      <c r="R288" s="82">
        <f>(SUMIF($B$21:B288,B288,$Q$21:Q288))</f>
        <v>0</v>
      </c>
      <c r="S288" s="83">
        <f t="shared" si="140"/>
        <v>-2.4166666666666665</v>
      </c>
      <c r="T288" s="22">
        <f t="shared" si="117"/>
        <v>0</v>
      </c>
      <c r="U288" s="84">
        <f t="shared" si="118"/>
        <v>0</v>
      </c>
      <c r="V288" s="1">
        <f t="shared" si="119"/>
        <v>0</v>
      </c>
      <c r="W288" s="1">
        <f t="shared" si="120"/>
        <v>0</v>
      </c>
      <c r="X288" s="1">
        <f t="shared" si="127"/>
        <v>0</v>
      </c>
      <c r="Y288" s="83">
        <f t="shared" si="121"/>
        <v>0</v>
      </c>
      <c r="Z288" s="83">
        <f t="shared" si="122"/>
        <v>0</v>
      </c>
      <c r="AA288" s="1">
        <f t="shared" si="136"/>
        <v>0</v>
      </c>
      <c r="AB288" s="82"/>
      <c r="AC288" s="1"/>
      <c r="AD288" s="1">
        <f t="shared" si="123"/>
        <v>0</v>
      </c>
      <c r="AE288" s="21"/>
      <c r="AF288" s="20"/>
      <c r="AG288" s="20"/>
      <c r="AH288" s="21"/>
      <c r="AI288" s="21"/>
      <c r="AJ288" s="21"/>
      <c r="AK288" s="23"/>
      <c r="AL288" s="1">
        <f t="shared" si="137"/>
        <v>0</v>
      </c>
      <c r="AM288" s="1">
        <f t="shared" si="138"/>
        <v>7</v>
      </c>
      <c r="AN288" s="1">
        <f t="shared" si="139"/>
        <v>0.125</v>
      </c>
      <c r="AO288" s="96"/>
      <c r="AP288" s="96"/>
      <c r="AQ288" s="96"/>
      <c r="AR288" s="96"/>
      <c r="AS288" s="24">
        <f t="shared" si="132"/>
        <v>44463</v>
      </c>
      <c r="AT288" s="4">
        <f t="shared" si="133"/>
        <v>0</v>
      </c>
      <c r="AU288" s="21"/>
      <c r="AV288" s="21"/>
      <c r="AW288" s="21"/>
      <c r="AX288" s="21"/>
      <c r="AY288" s="21"/>
      <c r="AZ288" s="21"/>
      <c r="BA288" s="21"/>
      <c r="BB288" s="21"/>
      <c r="BC288" s="21"/>
      <c r="BD288" s="21"/>
      <c r="BE288" s="21"/>
      <c r="BF288" s="21"/>
      <c r="BG288" s="21"/>
      <c r="BH288" s="21"/>
      <c r="BI288" s="21"/>
      <c r="BJ288" s="21"/>
      <c r="BK288" s="21"/>
      <c r="BL288" s="21"/>
      <c r="BM288" s="21"/>
      <c r="BN288" s="21"/>
      <c r="BO288" s="21"/>
      <c r="BP288" s="21"/>
      <c r="BQ288" s="21"/>
      <c r="BR288" s="21"/>
      <c r="BS288" s="21"/>
      <c r="BT288" s="21"/>
      <c r="BU288" s="25">
        <f t="shared" si="134"/>
        <v>0</v>
      </c>
    </row>
    <row r="289" spans="1:73" ht="27.75" customHeight="1" x14ac:dyDescent="0.15">
      <c r="A289" s="19">
        <v>44464</v>
      </c>
      <c r="B289" s="3">
        <f t="shared" si="128"/>
        <v>39</v>
      </c>
      <c r="C289" s="3">
        <f t="shared" si="129"/>
        <v>6</v>
      </c>
      <c r="D289" s="79">
        <f t="shared" si="130"/>
        <v>1.25</v>
      </c>
      <c r="E289" s="60">
        <f t="shared" si="124"/>
        <v>0</v>
      </c>
      <c r="F289" s="60">
        <f t="shared" si="125"/>
        <v>0</v>
      </c>
      <c r="G289" s="80">
        <f t="shared" si="126"/>
        <v>1</v>
      </c>
      <c r="H289" s="60">
        <f t="shared" si="115"/>
        <v>1</v>
      </c>
      <c r="I289" s="61">
        <f t="shared" si="135"/>
        <v>0</v>
      </c>
      <c r="J289" s="21"/>
      <c r="K289" s="21"/>
      <c r="L289" s="21"/>
      <c r="M289" s="21"/>
      <c r="N289" s="22"/>
      <c r="O289" s="22"/>
      <c r="P289" s="85">
        <f t="shared" si="131"/>
        <v>0</v>
      </c>
      <c r="Q289" s="66">
        <f t="shared" si="116"/>
        <v>0</v>
      </c>
      <c r="R289" s="82">
        <f>(SUMIF($B$21:B289,B289,$Q$21:Q289))</f>
        <v>0</v>
      </c>
      <c r="S289" s="83">
        <f t="shared" si="140"/>
        <v>-2.4166666666666665</v>
      </c>
      <c r="T289" s="22">
        <f t="shared" si="117"/>
        <v>0</v>
      </c>
      <c r="U289" s="84">
        <f t="shared" si="118"/>
        <v>0</v>
      </c>
      <c r="V289" s="1">
        <f t="shared" si="119"/>
        <v>0</v>
      </c>
      <c r="W289" s="1">
        <f t="shared" si="120"/>
        <v>0</v>
      </c>
      <c r="X289" s="1">
        <f t="shared" si="127"/>
        <v>0</v>
      </c>
      <c r="Y289" s="83">
        <f t="shared" si="121"/>
        <v>0</v>
      </c>
      <c r="Z289" s="83">
        <f t="shared" si="122"/>
        <v>0</v>
      </c>
      <c r="AA289" s="1">
        <f t="shared" si="136"/>
        <v>0</v>
      </c>
      <c r="AB289" s="82"/>
      <c r="AC289" s="1"/>
      <c r="AD289" s="1">
        <f t="shared" si="123"/>
        <v>0</v>
      </c>
      <c r="AE289" s="21"/>
      <c r="AF289" s="20"/>
      <c r="AG289" s="20"/>
      <c r="AH289" s="21"/>
      <c r="AI289" s="21"/>
      <c r="AJ289" s="21"/>
      <c r="AK289" s="23"/>
      <c r="AL289" s="1">
        <f t="shared" si="137"/>
        <v>0</v>
      </c>
      <c r="AM289" s="1">
        <f t="shared" si="138"/>
        <v>7</v>
      </c>
      <c r="AN289" s="1">
        <f t="shared" si="139"/>
        <v>0.125</v>
      </c>
      <c r="AO289" s="96"/>
      <c r="AP289" s="96"/>
      <c r="AQ289" s="96"/>
      <c r="AR289" s="96"/>
      <c r="AS289" s="24">
        <f t="shared" si="132"/>
        <v>44464</v>
      </c>
      <c r="AT289" s="4">
        <f t="shared" si="133"/>
        <v>0</v>
      </c>
      <c r="AU289" s="21"/>
      <c r="AV289" s="21"/>
      <c r="AW289" s="21"/>
      <c r="AX289" s="21"/>
      <c r="AY289" s="21"/>
      <c r="AZ289" s="21"/>
      <c r="BA289" s="21"/>
      <c r="BB289" s="21"/>
      <c r="BC289" s="21"/>
      <c r="BD289" s="21"/>
      <c r="BE289" s="21"/>
      <c r="BF289" s="21"/>
      <c r="BG289" s="21"/>
      <c r="BH289" s="21"/>
      <c r="BI289" s="21"/>
      <c r="BJ289" s="21"/>
      <c r="BK289" s="21"/>
      <c r="BL289" s="21"/>
      <c r="BM289" s="21"/>
      <c r="BN289" s="21"/>
      <c r="BO289" s="21"/>
      <c r="BP289" s="21"/>
      <c r="BQ289" s="21"/>
      <c r="BR289" s="21"/>
      <c r="BS289" s="21"/>
      <c r="BT289" s="21"/>
      <c r="BU289" s="25">
        <f t="shared" si="134"/>
        <v>0</v>
      </c>
    </row>
    <row r="290" spans="1:73" ht="27.75" customHeight="1" x14ac:dyDescent="0.15">
      <c r="A290" s="19">
        <v>44465</v>
      </c>
      <c r="B290" s="3">
        <f t="shared" si="128"/>
        <v>39</v>
      </c>
      <c r="C290" s="3">
        <f t="shared" si="129"/>
        <v>7</v>
      </c>
      <c r="D290" s="79">
        <f t="shared" si="130"/>
        <v>1.25</v>
      </c>
      <c r="E290" s="60">
        <f t="shared" si="124"/>
        <v>0</v>
      </c>
      <c r="F290" s="60">
        <f t="shared" si="125"/>
        <v>0</v>
      </c>
      <c r="G290" s="80">
        <f t="shared" si="126"/>
        <v>1.5</v>
      </c>
      <c r="H290" s="60">
        <f t="shared" si="115"/>
        <v>1</v>
      </c>
      <c r="I290" s="61">
        <f t="shared" si="135"/>
        <v>0</v>
      </c>
      <c r="J290" s="21"/>
      <c r="K290" s="21"/>
      <c r="L290" s="21"/>
      <c r="M290" s="21"/>
      <c r="N290" s="22"/>
      <c r="O290" s="22"/>
      <c r="P290" s="85">
        <f t="shared" si="131"/>
        <v>0</v>
      </c>
      <c r="Q290" s="66">
        <f t="shared" si="116"/>
        <v>0</v>
      </c>
      <c r="R290" s="82">
        <f>(SUMIF($B$21:B290,B290,$Q$21:Q290))</f>
        <v>0</v>
      </c>
      <c r="S290" s="83">
        <f t="shared" si="140"/>
        <v>-2.4166666666666665</v>
      </c>
      <c r="T290" s="22">
        <f t="shared" si="117"/>
        <v>0</v>
      </c>
      <c r="U290" s="84">
        <f t="shared" si="118"/>
        <v>0</v>
      </c>
      <c r="V290" s="1">
        <f t="shared" si="119"/>
        <v>0</v>
      </c>
      <c r="W290" s="1">
        <f t="shared" si="120"/>
        <v>0</v>
      </c>
      <c r="X290" s="1">
        <f t="shared" si="127"/>
        <v>0</v>
      </c>
      <c r="Y290" s="83">
        <f t="shared" si="121"/>
        <v>0</v>
      </c>
      <c r="Z290" s="83">
        <f t="shared" si="122"/>
        <v>0</v>
      </c>
      <c r="AA290" s="1">
        <f t="shared" si="136"/>
        <v>0</v>
      </c>
      <c r="AB290" s="82"/>
      <c r="AC290" s="1"/>
      <c r="AD290" s="1">
        <f t="shared" si="123"/>
        <v>0</v>
      </c>
      <c r="AE290" s="21"/>
      <c r="AF290" s="20"/>
      <c r="AG290" s="20"/>
      <c r="AH290" s="21"/>
      <c r="AI290" s="21"/>
      <c r="AJ290" s="21"/>
      <c r="AK290" s="23"/>
      <c r="AL290" s="1">
        <f t="shared" si="137"/>
        <v>0</v>
      </c>
      <c r="AM290" s="1">
        <f t="shared" si="138"/>
        <v>7</v>
      </c>
      <c r="AN290" s="1">
        <f t="shared" si="139"/>
        <v>0.125</v>
      </c>
      <c r="AO290" s="96"/>
      <c r="AP290" s="96"/>
      <c r="AQ290" s="96"/>
      <c r="AR290" s="96"/>
      <c r="AS290" s="24">
        <f t="shared" si="132"/>
        <v>44465</v>
      </c>
      <c r="AT290" s="4">
        <f t="shared" si="133"/>
        <v>0</v>
      </c>
      <c r="AU290" s="21"/>
      <c r="AV290" s="21"/>
      <c r="AW290" s="21"/>
      <c r="AX290" s="21"/>
      <c r="AY290" s="21"/>
      <c r="AZ290" s="21"/>
      <c r="BA290" s="21"/>
      <c r="BB290" s="21"/>
      <c r="BC290" s="21"/>
      <c r="BD290" s="21"/>
      <c r="BE290" s="21"/>
      <c r="BF290" s="21"/>
      <c r="BG290" s="21"/>
      <c r="BH290" s="21"/>
      <c r="BI290" s="21"/>
      <c r="BJ290" s="21"/>
      <c r="BK290" s="21"/>
      <c r="BL290" s="21"/>
      <c r="BM290" s="21"/>
      <c r="BN290" s="21"/>
      <c r="BO290" s="21"/>
      <c r="BP290" s="21"/>
      <c r="BQ290" s="21"/>
      <c r="BR290" s="21"/>
      <c r="BS290" s="21"/>
      <c r="BT290" s="21"/>
      <c r="BU290" s="25">
        <f t="shared" si="134"/>
        <v>0</v>
      </c>
    </row>
    <row r="291" spans="1:73" ht="27.75" customHeight="1" x14ac:dyDescent="0.15">
      <c r="A291" s="19">
        <v>44466</v>
      </c>
      <c r="B291" s="3">
        <f t="shared" si="128"/>
        <v>39</v>
      </c>
      <c r="C291" s="3">
        <f t="shared" si="129"/>
        <v>1</v>
      </c>
      <c r="D291" s="79">
        <f t="shared" si="130"/>
        <v>1.25</v>
      </c>
      <c r="E291" s="60">
        <f t="shared" si="124"/>
        <v>0</v>
      </c>
      <c r="F291" s="60">
        <f t="shared" si="125"/>
        <v>0</v>
      </c>
      <c r="G291" s="80">
        <f t="shared" si="126"/>
        <v>1</v>
      </c>
      <c r="H291" s="60">
        <f t="shared" si="115"/>
        <v>1</v>
      </c>
      <c r="I291" s="61">
        <f t="shared" si="135"/>
        <v>0</v>
      </c>
      <c r="J291" s="21"/>
      <c r="K291" s="21"/>
      <c r="L291" s="21"/>
      <c r="M291" s="21"/>
      <c r="N291" s="22"/>
      <c r="O291" s="22"/>
      <c r="P291" s="85">
        <f t="shared" si="131"/>
        <v>0</v>
      </c>
      <c r="Q291" s="66">
        <f t="shared" si="116"/>
        <v>0</v>
      </c>
      <c r="R291" s="82">
        <f>(SUMIF($B$21:B291,B291,$Q$21:Q291))</f>
        <v>0</v>
      </c>
      <c r="S291" s="83">
        <f t="shared" si="140"/>
        <v>-2.4166666666666665</v>
      </c>
      <c r="T291" s="22">
        <f t="shared" si="117"/>
        <v>0</v>
      </c>
      <c r="U291" s="84">
        <f t="shared" si="118"/>
        <v>0</v>
      </c>
      <c r="V291" s="1">
        <f t="shared" si="119"/>
        <v>0</v>
      </c>
      <c r="W291" s="1">
        <f t="shared" si="120"/>
        <v>0</v>
      </c>
      <c r="X291" s="1">
        <f t="shared" si="127"/>
        <v>0</v>
      </c>
      <c r="Y291" s="83">
        <f t="shared" si="121"/>
        <v>0</v>
      </c>
      <c r="Z291" s="83">
        <f t="shared" si="122"/>
        <v>0</v>
      </c>
      <c r="AA291" s="1">
        <f t="shared" si="136"/>
        <v>0</v>
      </c>
      <c r="AB291" s="82"/>
      <c r="AC291" s="1"/>
      <c r="AD291" s="1">
        <f t="shared" si="123"/>
        <v>0</v>
      </c>
      <c r="AE291" s="21"/>
      <c r="AF291" s="20"/>
      <c r="AG291" s="20"/>
      <c r="AH291" s="21"/>
      <c r="AI291" s="21"/>
      <c r="AJ291" s="21"/>
      <c r="AK291" s="23"/>
      <c r="AL291" s="1">
        <f t="shared" si="137"/>
        <v>0</v>
      </c>
      <c r="AM291" s="1">
        <f t="shared" si="138"/>
        <v>7</v>
      </c>
      <c r="AN291" s="1">
        <f t="shared" si="139"/>
        <v>0.125</v>
      </c>
      <c r="AO291" s="96"/>
      <c r="AP291" s="96"/>
      <c r="AQ291" s="96"/>
      <c r="AR291" s="96"/>
      <c r="AS291" s="24">
        <f t="shared" si="132"/>
        <v>44466</v>
      </c>
      <c r="AT291" s="4">
        <f t="shared" si="133"/>
        <v>0</v>
      </c>
      <c r="AU291" s="21"/>
      <c r="AV291" s="21"/>
      <c r="AW291" s="21"/>
      <c r="AX291" s="21"/>
      <c r="AY291" s="21"/>
      <c r="AZ291" s="21"/>
      <c r="BA291" s="21"/>
      <c r="BB291" s="21"/>
      <c r="BC291" s="21"/>
      <c r="BD291" s="21"/>
      <c r="BE291" s="21"/>
      <c r="BF291" s="21"/>
      <c r="BG291" s="21"/>
      <c r="BH291" s="21"/>
      <c r="BI291" s="21"/>
      <c r="BJ291" s="21"/>
      <c r="BK291" s="21"/>
      <c r="BL291" s="21"/>
      <c r="BM291" s="21"/>
      <c r="BN291" s="21"/>
      <c r="BO291" s="21"/>
      <c r="BP291" s="21"/>
      <c r="BQ291" s="21"/>
      <c r="BR291" s="21"/>
      <c r="BS291" s="21"/>
      <c r="BT291" s="21"/>
      <c r="BU291" s="25">
        <f t="shared" si="134"/>
        <v>0</v>
      </c>
    </row>
    <row r="292" spans="1:73" ht="27.75" customHeight="1" x14ac:dyDescent="0.15">
      <c r="A292" s="19">
        <v>44467</v>
      </c>
      <c r="B292" s="3">
        <f t="shared" si="128"/>
        <v>40</v>
      </c>
      <c r="C292" s="3">
        <f t="shared" si="129"/>
        <v>2</v>
      </c>
      <c r="D292" s="79">
        <f t="shared" si="130"/>
        <v>1.25</v>
      </c>
      <c r="E292" s="60">
        <f t="shared" si="124"/>
        <v>0</v>
      </c>
      <c r="F292" s="60">
        <f t="shared" si="125"/>
        <v>0</v>
      </c>
      <c r="G292" s="80">
        <f t="shared" si="126"/>
        <v>1</v>
      </c>
      <c r="H292" s="60">
        <f t="shared" si="115"/>
        <v>1</v>
      </c>
      <c r="I292" s="61">
        <f t="shared" si="135"/>
        <v>0</v>
      </c>
      <c r="J292" s="21"/>
      <c r="K292" s="21"/>
      <c r="L292" s="21"/>
      <c r="M292" s="21"/>
      <c r="N292" s="22"/>
      <c r="O292" s="22"/>
      <c r="P292" s="85">
        <f t="shared" si="131"/>
        <v>0</v>
      </c>
      <c r="Q292" s="66">
        <f t="shared" si="116"/>
        <v>0</v>
      </c>
      <c r="R292" s="82">
        <f>(SUMIF($B$21:B292,B292,$Q$21:Q292))</f>
        <v>0</v>
      </c>
      <c r="S292" s="83">
        <f t="shared" si="140"/>
        <v>-2.4166666666666665</v>
      </c>
      <c r="T292" s="22">
        <f t="shared" si="117"/>
        <v>0</v>
      </c>
      <c r="U292" s="84">
        <f t="shared" si="118"/>
        <v>0</v>
      </c>
      <c r="V292" s="1">
        <f t="shared" si="119"/>
        <v>0</v>
      </c>
      <c r="W292" s="1">
        <f t="shared" si="120"/>
        <v>0</v>
      </c>
      <c r="X292" s="1">
        <f t="shared" si="127"/>
        <v>0</v>
      </c>
      <c r="Y292" s="83">
        <f t="shared" si="121"/>
        <v>0</v>
      </c>
      <c r="Z292" s="83">
        <f t="shared" si="122"/>
        <v>0</v>
      </c>
      <c r="AA292" s="1">
        <f t="shared" si="136"/>
        <v>0</v>
      </c>
      <c r="AB292" s="82"/>
      <c r="AC292" s="1"/>
      <c r="AD292" s="1">
        <f t="shared" si="123"/>
        <v>0</v>
      </c>
      <c r="AE292" s="21"/>
      <c r="AF292" s="20"/>
      <c r="AG292" s="20"/>
      <c r="AH292" s="21"/>
      <c r="AI292" s="21"/>
      <c r="AJ292" s="21"/>
      <c r="AK292" s="23"/>
      <c r="AL292" s="1">
        <f t="shared" si="137"/>
        <v>0</v>
      </c>
      <c r="AM292" s="1">
        <f t="shared" si="138"/>
        <v>7</v>
      </c>
      <c r="AN292" s="1">
        <f t="shared" si="139"/>
        <v>0.125</v>
      </c>
      <c r="AO292" s="96"/>
      <c r="AP292" s="96"/>
      <c r="AQ292" s="96"/>
      <c r="AR292" s="96"/>
      <c r="AS292" s="24">
        <f t="shared" si="132"/>
        <v>44467</v>
      </c>
      <c r="AT292" s="4">
        <f t="shared" si="133"/>
        <v>0</v>
      </c>
      <c r="AU292" s="21"/>
      <c r="AV292" s="21"/>
      <c r="AW292" s="21"/>
      <c r="AX292" s="21"/>
      <c r="AY292" s="21"/>
      <c r="AZ292" s="21"/>
      <c r="BA292" s="21"/>
      <c r="BB292" s="21"/>
      <c r="BC292" s="21"/>
      <c r="BD292" s="21"/>
      <c r="BE292" s="21"/>
      <c r="BF292" s="21"/>
      <c r="BG292" s="21"/>
      <c r="BH292" s="21"/>
      <c r="BI292" s="21"/>
      <c r="BJ292" s="21"/>
      <c r="BK292" s="21"/>
      <c r="BL292" s="21"/>
      <c r="BM292" s="21"/>
      <c r="BN292" s="21"/>
      <c r="BO292" s="21"/>
      <c r="BP292" s="21"/>
      <c r="BQ292" s="21"/>
      <c r="BR292" s="21"/>
      <c r="BS292" s="21"/>
      <c r="BT292" s="21"/>
      <c r="BU292" s="25">
        <f t="shared" si="134"/>
        <v>0</v>
      </c>
    </row>
    <row r="293" spans="1:73" ht="27.75" customHeight="1" x14ac:dyDescent="0.15">
      <c r="A293" s="19">
        <v>44468</v>
      </c>
      <c r="B293" s="3">
        <f t="shared" si="128"/>
        <v>40</v>
      </c>
      <c r="C293" s="3">
        <f t="shared" si="129"/>
        <v>3</v>
      </c>
      <c r="D293" s="79">
        <f t="shared" si="130"/>
        <v>1.25</v>
      </c>
      <c r="E293" s="60">
        <f t="shared" si="124"/>
        <v>0</v>
      </c>
      <c r="F293" s="60">
        <f t="shared" si="125"/>
        <v>0</v>
      </c>
      <c r="G293" s="80">
        <f t="shared" si="126"/>
        <v>1</v>
      </c>
      <c r="H293" s="60">
        <f t="shared" si="115"/>
        <v>1</v>
      </c>
      <c r="I293" s="61">
        <f t="shared" si="135"/>
        <v>0</v>
      </c>
      <c r="J293" s="21"/>
      <c r="K293" s="21"/>
      <c r="L293" s="21"/>
      <c r="M293" s="21"/>
      <c r="N293" s="22"/>
      <c r="O293" s="22"/>
      <c r="P293" s="85">
        <f t="shared" si="131"/>
        <v>0</v>
      </c>
      <c r="Q293" s="66">
        <f t="shared" si="116"/>
        <v>0</v>
      </c>
      <c r="R293" s="82">
        <f>(SUMIF($B$21:B293,B293,$Q$21:Q293))</f>
        <v>0</v>
      </c>
      <c r="S293" s="83">
        <f t="shared" si="140"/>
        <v>-2.4166666666666665</v>
      </c>
      <c r="T293" s="22">
        <f t="shared" si="117"/>
        <v>0</v>
      </c>
      <c r="U293" s="84">
        <f t="shared" si="118"/>
        <v>0</v>
      </c>
      <c r="V293" s="1">
        <f t="shared" si="119"/>
        <v>0</v>
      </c>
      <c r="W293" s="1">
        <f t="shared" si="120"/>
        <v>0</v>
      </c>
      <c r="X293" s="1">
        <f t="shared" si="127"/>
        <v>0</v>
      </c>
      <c r="Y293" s="83">
        <f t="shared" si="121"/>
        <v>0</v>
      </c>
      <c r="Z293" s="83">
        <f t="shared" si="122"/>
        <v>0</v>
      </c>
      <c r="AA293" s="1">
        <f t="shared" si="136"/>
        <v>0</v>
      </c>
      <c r="AB293" s="82"/>
      <c r="AC293" s="1"/>
      <c r="AD293" s="1">
        <f t="shared" si="123"/>
        <v>0</v>
      </c>
      <c r="AE293" s="21"/>
      <c r="AF293" s="20"/>
      <c r="AG293" s="20"/>
      <c r="AH293" s="21"/>
      <c r="AI293" s="21"/>
      <c r="AJ293" s="21"/>
      <c r="AK293" s="23"/>
      <c r="AL293" s="1">
        <f t="shared" si="137"/>
        <v>0</v>
      </c>
      <c r="AM293" s="1">
        <f t="shared" si="138"/>
        <v>7</v>
      </c>
      <c r="AN293" s="1">
        <f t="shared" si="139"/>
        <v>0.125</v>
      </c>
      <c r="AO293" s="96"/>
      <c r="AP293" s="96"/>
      <c r="AQ293" s="96"/>
      <c r="AR293" s="96"/>
      <c r="AS293" s="24">
        <f t="shared" si="132"/>
        <v>44468</v>
      </c>
      <c r="AT293" s="4">
        <f t="shared" si="133"/>
        <v>0</v>
      </c>
      <c r="AU293" s="21"/>
      <c r="AV293" s="21"/>
      <c r="AW293" s="21"/>
      <c r="AX293" s="21"/>
      <c r="AY293" s="21"/>
      <c r="AZ293" s="21"/>
      <c r="BA293" s="21"/>
      <c r="BB293" s="21"/>
      <c r="BC293" s="21"/>
      <c r="BD293" s="21"/>
      <c r="BE293" s="21"/>
      <c r="BF293" s="21"/>
      <c r="BG293" s="21"/>
      <c r="BH293" s="21"/>
      <c r="BI293" s="21"/>
      <c r="BJ293" s="21"/>
      <c r="BK293" s="21"/>
      <c r="BL293" s="21"/>
      <c r="BM293" s="21"/>
      <c r="BN293" s="21"/>
      <c r="BO293" s="21"/>
      <c r="BP293" s="21"/>
      <c r="BQ293" s="21"/>
      <c r="BR293" s="21"/>
      <c r="BS293" s="21"/>
      <c r="BT293" s="21"/>
      <c r="BU293" s="25">
        <f t="shared" si="134"/>
        <v>0</v>
      </c>
    </row>
    <row r="294" spans="1:73" ht="27.75" customHeight="1" x14ac:dyDescent="0.15">
      <c r="A294" s="19">
        <v>44469</v>
      </c>
      <c r="B294" s="3">
        <f t="shared" si="128"/>
        <v>40</v>
      </c>
      <c r="C294" s="3">
        <f t="shared" si="129"/>
        <v>4</v>
      </c>
      <c r="D294" s="79">
        <f t="shared" si="130"/>
        <v>1.25</v>
      </c>
      <c r="E294" s="60">
        <f t="shared" si="124"/>
        <v>0</v>
      </c>
      <c r="F294" s="60">
        <f t="shared" si="125"/>
        <v>0</v>
      </c>
      <c r="G294" s="80">
        <f t="shared" si="126"/>
        <v>1</v>
      </c>
      <c r="H294" s="60">
        <f t="shared" si="115"/>
        <v>1</v>
      </c>
      <c r="I294" s="61">
        <f t="shared" si="135"/>
        <v>0</v>
      </c>
      <c r="J294" s="21"/>
      <c r="K294" s="21"/>
      <c r="L294" s="21"/>
      <c r="M294" s="21"/>
      <c r="N294" s="22"/>
      <c r="O294" s="22"/>
      <c r="P294" s="85">
        <f t="shared" si="131"/>
        <v>0</v>
      </c>
      <c r="Q294" s="66">
        <f t="shared" si="116"/>
        <v>0</v>
      </c>
      <c r="R294" s="82">
        <f>(SUMIF($B$21:B294,B294,$Q$21:Q294))</f>
        <v>0</v>
      </c>
      <c r="S294" s="83">
        <f t="shared" si="140"/>
        <v>-2.4166666666666665</v>
      </c>
      <c r="T294" s="22">
        <f t="shared" si="117"/>
        <v>0</v>
      </c>
      <c r="U294" s="84">
        <f t="shared" si="118"/>
        <v>0</v>
      </c>
      <c r="V294" s="1">
        <f t="shared" si="119"/>
        <v>0</v>
      </c>
      <c r="W294" s="1">
        <f t="shared" si="120"/>
        <v>0</v>
      </c>
      <c r="X294" s="1">
        <f t="shared" si="127"/>
        <v>0</v>
      </c>
      <c r="Y294" s="83">
        <f t="shared" si="121"/>
        <v>0</v>
      </c>
      <c r="Z294" s="83">
        <f t="shared" si="122"/>
        <v>0</v>
      </c>
      <c r="AA294" s="1">
        <f t="shared" si="136"/>
        <v>0</v>
      </c>
      <c r="AB294" s="82"/>
      <c r="AC294" s="1"/>
      <c r="AD294" s="1">
        <f t="shared" si="123"/>
        <v>0</v>
      </c>
      <c r="AE294" s="21"/>
      <c r="AF294" s="20"/>
      <c r="AG294" s="20"/>
      <c r="AH294" s="21"/>
      <c r="AI294" s="21"/>
      <c r="AJ294" s="21"/>
      <c r="AK294" s="23"/>
      <c r="AL294" s="1">
        <f t="shared" si="137"/>
        <v>0</v>
      </c>
      <c r="AM294" s="1">
        <f t="shared" si="138"/>
        <v>7</v>
      </c>
      <c r="AN294" s="1">
        <f t="shared" si="139"/>
        <v>0.125</v>
      </c>
      <c r="AO294" s="96"/>
      <c r="AP294" s="96"/>
      <c r="AQ294" s="96"/>
      <c r="AR294" s="96"/>
      <c r="AS294" s="24">
        <f t="shared" si="132"/>
        <v>44469</v>
      </c>
      <c r="AT294" s="4">
        <f t="shared" si="133"/>
        <v>0</v>
      </c>
      <c r="AU294" s="21"/>
      <c r="AV294" s="21"/>
      <c r="AW294" s="21"/>
      <c r="AX294" s="21"/>
      <c r="AY294" s="21"/>
      <c r="AZ294" s="21"/>
      <c r="BA294" s="21"/>
      <c r="BB294" s="21"/>
      <c r="BC294" s="21"/>
      <c r="BD294" s="21"/>
      <c r="BE294" s="21"/>
      <c r="BF294" s="21"/>
      <c r="BG294" s="21"/>
      <c r="BH294" s="21"/>
      <c r="BI294" s="21"/>
      <c r="BJ294" s="21"/>
      <c r="BK294" s="21"/>
      <c r="BL294" s="21"/>
      <c r="BM294" s="21"/>
      <c r="BN294" s="21"/>
      <c r="BO294" s="21"/>
      <c r="BP294" s="21"/>
      <c r="BQ294" s="21"/>
      <c r="BR294" s="21"/>
      <c r="BS294" s="21"/>
      <c r="BT294" s="21"/>
      <c r="BU294" s="25">
        <f t="shared" si="134"/>
        <v>0</v>
      </c>
    </row>
    <row r="295" spans="1:73" ht="27.75" customHeight="1" x14ac:dyDescent="0.15">
      <c r="A295" s="19">
        <v>44470</v>
      </c>
      <c r="B295" s="3">
        <f t="shared" si="128"/>
        <v>40</v>
      </c>
      <c r="C295" s="3">
        <f t="shared" si="129"/>
        <v>5</v>
      </c>
      <c r="D295" s="79">
        <f t="shared" si="130"/>
        <v>1.25</v>
      </c>
      <c r="E295" s="60">
        <f t="shared" si="124"/>
        <v>0</v>
      </c>
      <c r="F295" s="60">
        <f t="shared" si="125"/>
        <v>0</v>
      </c>
      <c r="G295" s="80">
        <f t="shared" si="126"/>
        <v>1</v>
      </c>
      <c r="H295" s="60">
        <f t="shared" si="115"/>
        <v>1</v>
      </c>
      <c r="I295" s="61">
        <f t="shared" si="135"/>
        <v>0</v>
      </c>
      <c r="J295" s="21"/>
      <c r="K295" s="21"/>
      <c r="L295" s="21"/>
      <c r="M295" s="21"/>
      <c r="N295" s="22"/>
      <c r="O295" s="22"/>
      <c r="P295" s="85">
        <f t="shared" si="131"/>
        <v>0</v>
      </c>
      <c r="Q295" s="66">
        <f t="shared" si="116"/>
        <v>0</v>
      </c>
      <c r="R295" s="82">
        <f>(SUMIF($B$21:B295,B295,$Q$21:Q295))</f>
        <v>0</v>
      </c>
      <c r="S295" s="83">
        <f t="shared" si="140"/>
        <v>-2.4166666666666665</v>
      </c>
      <c r="T295" s="22">
        <f t="shared" si="117"/>
        <v>0</v>
      </c>
      <c r="U295" s="84">
        <f t="shared" si="118"/>
        <v>0</v>
      </c>
      <c r="V295" s="1">
        <f t="shared" si="119"/>
        <v>0</v>
      </c>
      <c r="W295" s="1">
        <f t="shared" si="120"/>
        <v>0</v>
      </c>
      <c r="X295" s="1">
        <f t="shared" si="127"/>
        <v>0</v>
      </c>
      <c r="Y295" s="83">
        <f t="shared" si="121"/>
        <v>0</v>
      </c>
      <c r="Z295" s="83">
        <f t="shared" si="122"/>
        <v>0</v>
      </c>
      <c r="AA295" s="1">
        <f t="shared" si="136"/>
        <v>0</v>
      </c>
      <c r="AB295" s="82"/>
      <c r="AC295" s="1"/>
      <c r="AD295" s="1">
        <f t="shared" si="123"/>
        <v>0</v>
      </c>
      <c r="AE295" s="21"/>
      <c r="AF295" s="20"/>
      <c r="AG295" s="20"/>
      <c r="AH295" s="21"/>
      <c r="AI295" s="21"/>
      <c r="AJ295" s="21"/>
      <c r="AK295" s="23"/>
      <c r="AL295" s="1">
        <f t="shared" si="137"/>
        <v>0</v>
      </c>
      <c r="AM295" s="1">
        <f t="shared" si="138"/>
        <v>7</v>
      </c>
      <c r="AN295" s="1">
        <f t="shared" si="139"/>
        <v>0.125</v>
      </c>
      <c r="AO295" s="96"/>
      <c r="AP295" s="96"/>
      <c r="AQ295" s="96"/>
      <c r="AR295" s="96"/>
      <c r="AS295" s="24">
        <f t="shared" si="132"/>
        <v>44470</v>
      </c>
      <c r="AT295" s="4">
        <f t="shared" si="133"/>
        <v>0</v>
      </c>
      <c r="AU295" s="21"/>
      <c r="AV295" s="21"/>
      <c r="AW295" s="21"/>
      <c r="AX295" s="21"/>
      <c r="AY295" s="21"/>
      <c r="AZ295" s="21"/>
      <c r="BA295" s="21"/>
      <c r="BB295" s="21"/>
      <c r="BC295" s="21"/>
      <c r="BD295" s="21"/>
      <c r="BE295" s="21"/>
      <c r="BF295" s="21"/>
      <c r="BG295" s="21"/>
      <c r="BH295" s="21"/>
      <c r="BI295" s="21"/>
      <c r="BJ295" s="21"/>
      <c r="BK295" s="21"/>
      <c r="BL295" s="21"/>
      <c r="BM295" s="21"/>
      <c r="BN295" s="21"/>
      <c r="BO295" s="21"/>
      <c r="BP295" s="21"/>
      <c r="BQ295" s="21"/>
      <c r="BR295" s="21"/>
      <c r="BS295" s="21"/>
      <c r="BT295" s="21"/>
      <c r="BU295" s="25">
        <f t="shared" si="134"/>
        <v>0</v>
      </c>
    </row>
    <row r="296" spans="1:73" ht="27.75" customHeight="1" x14ac:dyDescent="0.15">
      <c r="A296" s="19">
        <v>44471</v>
      </c>
      <c r="B296" s="3">
        <f t="shared" si="128"/>
        <v>40</v>
      </c>
      <c r="C296" s="3">
        <f t="shared" si="129"/>
        <v>6</v>
      </c>
      <c r="D296" s="79">
        <f t="shared" si="130"/>
        <v>1.25</v>
      </c>
      <c r="E296" s="60">
        <f t="shared" si="124"/>
        <v>0</v>
      </c>
      <c r="F296" s="60">
        <f t="shared" si="125"/>
        <v>0</v>
      </c>
      <c r="G296" s="80">
        <f t="shared" si="126"/>
        <v>1</v>
      </c>
      <c r="H296" s="60">
        <f t="shared" si="115"/>
        <v>1</v>
      </c>
      <c r="I296" s="61">
        <f t="shared" si="135"/>
        <v>0</v>
      </c>
      <c r="J296" s="21"/>
      <c r="K296" s="21"/>
      <c r="L296" s="21"/>
      <c r="M296" s="21"/>
      <c r="N296" s="22"/>
      <c r="O296" s="22"/>
      <c r="P296" s="85">
        <f t="shared" si="131"/>
        <v>0</v>
      </c>
      <c r="Q296" s="66">
        <f t="shared" si="116"/>
        <v>0</v>
      </c>
      <c r="R296" s="82">
        <f>(SUMIF($B$21:B296,B296,$Q$21:Q296))</f>
        <v>0</v>
      </c>
      <c r="S296" s="83">
        <f t="shared" si="140"/>
        <v>-2.4166666666666665</v>
      </c>
      <c r="T296" s="22">
        <f t="shared" si="117"/>
        <v>0</v>
      </c>
      <c r="U296" s="84">
        <f t="shared" si="118"/>
        <v>0</v>
      </c>
      <c r="V296" s="1">
        <f t="shared" si="119"/>
        <v>0</v>
      </c>
      <c r="W296" s="1">
        <f t="shared" si="120"/>
        <v>0</v>
      </c>
      <c r="X296" s="1">
        <f t="shared" si="127"/>
        <v>0</v>
      </c>
      <c r="Y296" s="83">
        <f t="shared" si="121"/>
        <v>0</v>
      </c>
      <c r="Z296" s="83">
        <f t="shared" si="122"/>
        <v>0</v>
      </c>
      <c r="AA296" s="1">
        <f t="shared" si="136"/>
        <v>0</v>
      </c>
      <c r="AB296" s="82"/>
      <c r="AC296" s="1"/>
      <c r="AD296" s="1">
        <f t="shared" si="123"/>
        <v>0</v>
      </c>
      <c r="AE296" s="21"/>
      <c r="AF296" s="20"/>
      <c r="AG296" s="20"/>
      <c r="AH296" s="21"/>
      <c r="AI296" s="21"/>
      <c r="AJ296" s="21"/>
      <c r="AK296" s="23"/>
      <c r="AL296" s="1">
        <f t="shared" si="137"/>
        <v>0</v>
      </c>
      <c r="AM296" s="1">
        <f t="shared" si="138"/>
        <v>7</v>
      </c>
      <c r="AN296" s="1">
        <f t="shared" si="139"/>
        <v>0.125</v>
      </c>
      <c r="AO296" s="96"/>
      <c r="AP296" s="96"/>
      <c r="AQ296" s="96"/>
      <c r="AR296" s="96"/>
      <c r="AS296" s="24">
        <f t="shared" si="132"/>
        <v>44471</v>
      </c>
      <c r="AT296" s="4">
        <f t="shared" si="133"/>
        <v>0</v>
      </c>
      <c r="AU296" s="21"/>
      <c r="AV296" s="21"/>
      <c r="AW296" s="21"/>
      <c r="AX296" s="21"/>
      <c r="AY296" s="21"/>
      <c r="AZ296" s="21"/>
      <c r="BA296" s="21"/>
      <c r="BB296" s="21"/>
      <c r="BC296" s="21"/>
      <c r="BD296" s="21"/>
      <c r="BE296" s="21"/>
      <c r="BF296" s="21"/>
      <c r="BG296" s="21"/>
      <c r="BH296" s="21"/>
      <c r="BI296" s="21"/>
      <c r="BJ296" s="21"/>
      <c r="BK296" s="21"/>
      <c r="BL296" s="21"/>
      <c r="BM296" s="21"/>
      <c r="BN296" s="21"/>
      <c r="BO296" s="21"/>
      <c r="BP296" s="21"/>
      <c r="BQ296" s="21"/>
      <c r="BR296" s="21"/>
      <c r="BS296" s="21"/>
      <c r="BT296" s="21"/>
      <c r="BU296" s="25">
        <f t="shared" si="134"/>
        <v>0</v>
      </c>
    </row>
    <row r="297" spans="1:73" ht="27.75" customHeight="1" x14ac:dyDescent="0.15">
      <c r="A297" s="19">
        <v>44472</v>
      </c>
      <c r="B297" s="3">
        <f t="shared" si="128"/>
        <v>40</v>
      </c>
      <c r="C297" s="3">
        <f t="shared" si="129"/>
        <v>7</v>
      </c>
      <c r="D297" s="79">
        <f t="shared" si="130"/>
        <v>1.25</v>
      </c>
      <c r="E297" s="60">
        <f t="shared" si="124"/>
        <v>0</v>
      </c>
      <c r="F297" s="60">
        <f t="shared" si="125"/>
        <v>0</v>
      </c>
      <c r="G297" s="80">
        <f t="shared" si="126"/>
        <v>1.5</v>
      </c>
      <c r="H297" s="60">
        <f t="shared" si="115"/>
        <v>1</v>
      </c>
      <c r="I297" s="61">
        <f t="shared" si="135"/>
        <v>0</v>
      </c>
      <c r="J297" s="21"/>
      <c r="K297" s="21"/>
      <c r="L297" s="21"/>
      <c r="M297" s="21"/>
      <c r="N297" s="22"/>
      <c r="O297" s="22"/>
      <c r="P297" s="85">
        <f t="shared" si="131"/>
        <v>0</v>
      </c>
      <c r="Q297" s="66">
        <f t="shared" si="116"/>
        <v>0</v>
      </c>
      <c r="R297" s="82">
        <f>(SUMIF($B$21:B297,B297,$Q$21:Q297))</f>
        <v>0</v>
      </c>
      <c r="S297" s="83">
        <f t="shared" si="140"/>
        <v>-2.4166666666666665</v>
      </c>
      <c r="T297" s="22">
        <f t="shared" si="117"/>
        <v>0</v>
      </c>
      <c r="U297" s="84">
        <f t="shared" si="118"/>
        <v>0</v>
      </c>
      <c r="V297" s="1">
        <f t="shared" si="119"/>
        <v>0</v>
      </c>
      <c r="W297" s="1">
        <f t="shared" si="120"/>
        <v>0</v>
      </c>
      <c r="X297" s="1">
        <f t="shared" si="127"/>
        <v>0</v>
      </c>
      <c r="Y297" s="83">
        <f t="shared" si="121"/>
        <v>0</v>
      </c>
      <c r="Z297" s="83">
        <f t="shared" si="122"/>
        <v>0</v>
      </c>
      <c r="AA297" s="1">
        <f t="shared" si="136"/>
        <v>0</v>
      </c>
      <c r="AB297" s="82"/>
      <c r="AC297" s="1"/>
      <c r="AD297" s="1">
        <f t="shared" si="123"/>
        <v>0</v>
      </c>
      <c r="AE297" s="21"/>
      <c r="AF297" s="20"/>
      <c r="AG297" s="20"/>
      <c r="AH297" s="21"/>
      <c r="AI297" s="21"/>
      <c r="AJ297" s="21"/>
      <c r="AK297" s="23"/>
      <c r="AL297" s="1">
        <f t="shared" si="137"/>
        <v>0</v>
      </c>
      <c r="AM297" s="1">
        <f t="shared" si="138"/>
        <v>7</v>
      </c>
      <c r="AN297" s="1">
        <f t="shared" si="139"/>
        <v>0.125</v>
      </c>
      <c r="AO297" s="96"/>
      <c r="AP297" s="96"/>
      <c r="AQ297" s="96"/>
      <c r="AR297" s="96"/>
      <c r="AS297" s="24">
        <f t="shared" si="132"/>
        <v>44472</v>
      </c>
      <c r="AT297" s="4">
        <f t="shared" si="133"/>
        <v>0</v>
      </c>
      <c r="AU297" s="21"/>
      <c r="AV297" s="21"/>
      <c r="AW297" s="21"/>
      <c r="AX297" s="21"/>
      <c r="AY297" s="21"/>
      <c r="AZ297" s="21"/>
      <c r="BA297" s="21"/>
      <c r="BB297" s="21"/>
      <c r="BC297" s="21"/>
      <c r="BD297" s="21"/>
      <c r="BE297" s="21"/>
      <c r="BF297" s="21"/>
      <c r="BG297" s="21"/>
      <c r="BH297" s="21"/>
      <c r="BI297" s="21"/>
      <c r="BJ297" s="21"/>
      <c r="BK297" s="21"/>
      <c r="BL297" s="21"/>
      <c r="BM297" s="21"/>
      <c r="BN297" s="21"/>
      <c r="BO297" s="21"/>
      <c r="BP297" s="21"/>
      <c r="BQ297" s="21"/>
      <c r="BR297" s="21"/>
      <c r="BS297" s="21"/>
      <c r="BT297" s="21"/>
      <c r="BU297" s="25">
        <f t="shared" si="134"/>
        <v>0</v>
      </c>
    </row>
    <row r="298" spans="1:73" ht="27.75" customHeight="1" x14ac:dyDescent="0.15">
      <c r="A298" s="19">
        <v>44473</v>
      </c>
      <c r="B298" s="3">
        <f t="shared" si="128"/>
        <v>40</v>
      </c>
      <c r="C298" s="3">
        <f t="shared" si="129"/>
        <v>1</v>
      </c>
      <c r="D298" s="79">
        <f t="shared" si="130"/>
        <v>1.25</v>
      </c>
      <c r="E298" s="60">
        <f t="shared" si="124"/>
        <v>0</v>
      </c>
      <c r="F298" s="60">
        <f t="shared" si="125"/>
        <v>0</v>
      </c>
      <c r="G298" s="80">
        <f t="shared" si="126"/>
        <v>1</v>
      </c>
      <c r="H298" s="60">
        <f t="shared" si="115"/>
        <v>1</v>
      </c>
      <c r="I298" s="61">
        <f t="shared" si="135"/>
        <v>0</v>
      </c>
      <c r="J298" s="21"/>
      <c r="K298" s="21"/>
      <c r="L298" s="21"/>
      <c r="M298" s="21"/>
      <c r="N298" s="22"/>
      <c r="O298" s="22"/>
      <c r="P298" s="85">
        <f t="shared" si="131"/>
        <v>0</v>
      </c>
      <c r="Q298" s="66">
        <f t="shared" si="116"/>
        <v>0</v>
      </c>
      <c r="R298" s="82">
        <f>(SUMIF($B$21:B298,B298,$Q$21:Q298))</f>
        <v>0</v>
      </c>
      <c r="S298" s="83">
        <f t="shared" si="140"/>
        <v>-2.4166666666666665</v>
      </c>
      <c r="T298" s="22">
        <f t="shared" si="117"/>
        <v>0</v>
      </c>
      <c r="U298" s="84">
        <f t="shared" si="118"/>
        <v>0</v>
      </c>
      <c r="V298" s="1">
        <f t="shared" si="119"/>
        <v>0</v>
      </c>
      <c r="W298" s="1">
        <f t="shared" si="120"/>
        <v>0</v>
      </c>
      <c r="X298" s="1">
        <f t="shared" si="127"/>
        <v>0</v>
      </c>
      <c r="Y298" s="83">
        <f t="shared" si="121"/>
        <v>0</v>
      </c>
      <c r="Z298" s="83">
        <f t="shared" si="122"/>
        <v>0</v>
      </c>
      <c r="AA298" s="1">
        <f t="shared" si="136"/>
        <v>0</v>
      </c>
      <c r="AB298" s="82"/>
      <c r="AC298" s="1"/>
      <c r="AD298" s="1">
        <f t="shared" si="123"/>
        <v>0</v>
      </c>
      <c r="AE298" s="21"/>
      <c r="AF298" s="20"/>
      <c r="AG298" s="20"/>
      <c r="AH298" s="21"/>
      <c r="AI298" s="21"/>
      <c r="AJ298" s="21"/>
      <c r="AK298" s="23"/>
      <c r="AL298" s="1">
        <f t="shared" si="137"/>
        <v>0</v>
      </c>
      <c r="AM298" s="1">
        <f t="shared" si="138"/>
        <v>7</v>
      </c>
      <c r="AN298" s="1">
        <f t="shared" si="139"/>
        <v>0.125</v>
      </c>
      <c r="AO298" s="96"/>
      <c r="AP298" s="96"/>
      <c r="AQ298" s="96"/>
      <c r="AR298" s="96"/>
      <c r="AS298" s="24">
        <f t="shared" si="132"/>
        <v>44473</v>
      </c>
      <c r="AT298" s="4">
        <f t="shared" si="133"/>
        <v>0</v>
      </c>
      <c r="AU298" s="21"/>
      <c r="AV298" s="21"/>
      <c r="AW298" s="21"/>
      <c r="AX298" s="21"/>
      <c r="AY298" s="21"/>
      <c r="AZ298" s="21"/>
      <c r="BA298" s="21"/>
      <c r="BB298" s="21"/>
      <c r="BC298" s="21"/>
      <c r="BD298" s="21"/>
      <c r="BE298" s="21"/>
      <c r="BF298" s="21"/>
      <c r="BG298" s="21"/>
      <c r="BH298" s="21"/>
      <c r="BI298" s="21"/>
      <c r="BJ298" s="21"/>
      <c r="BK298" s="21"/>
      <c r="BL298" s="21"/>
      <c r="BM298" s="21"/>
      <c r="BN298" s="21"/>
      <c r="BO298" s="21"/>
      <c r="BP298" s="21"/>
      <c r="BQ298" s="21"/>
      <c r="BR298" s="21"/>
      <c r="BS298" s="21"/>
      <c r="BT298" s="21"/>
      <c r="BU298" s="25">
        <f t="shared" si="134"/>
        <v>0</v>
      </c>
    </row>
    <row r="299" spans="1:73" ht="27.75" customHeight="1" x14ac:dyDescent="0.15">
      <c r="A299" s="19">
        <v>44474</v>
      </c>
      <c r="B299" s="3">
        <f t="shared" si="128"/>
        <v>41</v>
      </c>
      <c r="C299" s="3">
        <f t="shared" si="129"/>
        <v>2</v>
      </c>
      <c r="D299" s="79">
        <f t="shared" si="130"/>
        <v>1.25</v>
      </c>
      <c r="E299" s="60">
        <f t="shared" si="124"/>
        <v>0</v>
      </c>
      <c r="F299" s="60">
        <f t="shared" si="125"/>
        <v>0</v>
      </c>
      <c r="G299" s="80">
        <f t="shared" si="126"/>
        <v>1</v>
      </c>
      <c r="H299" s="60">
        <f t="shared" si="115"/>
        <v>1</v>
      </c>
      <c r="I299" s="61">
        <f t="shared" si="135"/>
        <v>0</v>
      </c>
      <c r="J299" s="21"/>
      <c r="K299" s="21"/>
      <c r="L299" s="21"/>
      <c r="M299" s="21"/>
      <c r="N299" s="22"/>
      <c r="O299" s="22"/>
      <c r="P299" s="85">
        <f t="shared" si="131"/>
        <v>0</v>
      </c>
      <c r="Q299" s="66">
        <f t="shared" si="116"/>
        <v>0</v>
      </c>
      <c r="R299" s="82">
        <f>(SUMIF($B$21:B299,B299,$Q$21:Q299))</f>
        <v>0</v>
      </c>
      <c r="S299" s="83">
        <f t="shared" si="140"/>
        <v>-2.4166666666666665</v>
      </c>
      <c r="T299" s="22">
        <f t="shared" si="117"/>
        <v>0</v>
      </c>
      <c r="U299" s="84">
        <f t="shared" si="118"/>
        <v>0</v>
      </c>
      <c r="V299" s="1">
        <f t="shared" si="119"/>
        <v>0</v>
      </c>
      <c r="W299" s="1">
        <f t="shared" si="120"/>
        <v>0</v>
      </c>
      <c r="X299" s="1">
        <f t="shared" si="127"/>
        <v>0</v>
      </c>
      <c r="Y299" s="83">
        <f t="shared" si="121"/>
        <v>0</v>
      </c>
      <c r="Z299" s="83">
        <f t="shared" si="122"/>
        <v>0</v>
      </c>
      <c r="AA299" s="1">
        <f t="shared" si="136"/>
        <v>0</v>
      </c>
      <c r="AB299" s="82"/>
      <c r="AC299" s="1"/>
      <c r="AD299" s="1">
        <f t="shared" si="123"/>
        <v>0</v>
      </c>
      <c r="AE299" s="21"/>
      <c r="AF299" s="20"/>
      <c r="AG299" s="20"/>
      <c r="AH299" s="21"/>
      <c r="AI299" s="21"/>
      <c r="AJ299" s="21"/>
      <c r="AK299" s="23"/>
      <c r="AL299" s="1">
        <f t="shared" si="137"/>
        <v>0</v>
      </c>
      <c r="AM299" s="1">
        <f t="shared" si="138"/>
        <v>7</v>
      </c>
      <c r="AN299" s="1">
        <f t="shared" si="139"/>
        <v>0.125</v>
      </c>
      <c r="AO299" s="96"/>
      <c r="AP299" s="96"/>
      <c r="AQ299" s="96"/>
      <c r="AR299" s="96"/>
      <c r="AS299" s="24">
        <f t="shared" si="132"/>
        <v>44474</v>
      </c>
      <c r="AT299" s="4">
        <f t="shared" si="133"/>
        <v>0</v>
      </c>
      <c r="AU299" s="21"/>
      <c r="AV299" s="21"/>
      <c r="AW299" s="21"/>
      <c r="AX299" s="21"/>
      <c r="AY299" s="21"/>
      <c r="AZ299" s="21"/>
      <c r="BA299" s="21"/>
      <c r="BB299" s="21"/>
      <c r="BC299" s="21"/>
      <c r="BD299" s="21"/>
      <c r="BE299" s="21"/>
      <c r="BF299" s="21"/>
      <c r="BG299" s="21"/>
      <c r="BH299" s="21"/>
      <c r="BI299" s="21"/>
      <c r="BJ299" s="21"/>
      <c r="BK299" s="21"/>
      <c r="BL299" s="21"/>
      <c r="BM299" s="21"/>
      <c r="BN299" s="21"/>
      <c r="BO299" s="21"/>
      <c r="BP299" s="21"/>
      <c r="BQ299" s="21"/>
      <c r="BR299" s="21"/>
      <c r="BS299" s="21"/>
      <c r="BT299" s="21"/>
      <c r="BU299" s="25">
        <f t="shared" si="134"/>
        <v>0</v>
      </c>
    </row>
    <row r="300" spans="1:73" ht="27.75" customHeight="1" x14ac:dyDescent="0.15">
      <c r="A300" s="19">
        <v>44475</v>
      </c>
      <c r="B300" s="3">
        <f t="shared" si="128"/>
        <v>41</v>
      </c>
      <c r="C300" s="3">
        <f t="shared" si="129"/>
        <v>3</v>
      </c>
      <c r="D300" s="79">
        <f t="shared" si="130"/>
        <v>1.25</v>
      </c>
      <c r="E300" s="60">
        <f t="shared" si="124"/>
        <v>0</v>
      </c>
      <c r="F300" s="60">
        <f t="shared" si="125"/>
        <v>0</v>
      </c>
      <c r="G300" s="80">
        <f t="shared" si="126"/>
        <v>1</v>
      </c>
      <c r="H300" s="60">
        <f t="shared" si="115"/>
        <v>1</v>
      </c>
      <c r="I300" s="61">
        <f t="shared" si="135"/>
        <v>0</v>
      </c>
      <c r="J300" s="21"/>
      <c r="K300" s="21"/>
      <c r="L300" s="21"/>
      <c r="M300" s="21"/>
      <c r="N300" s="22"/>
      <c r="O300" s="22"/>
      <c r="P300" s="85">
        <f t="shared" si="131"/>
        <v>0</v>
      </c>
      <c r="Q300" s="66">
        <f t="shared" si="116"/>
        <v>0</v>
      </c>
      <c r="R300" s="82">
        <f>(SUMIF($B$21:B300,B300,$Q$21:Q300))</f>
        <v>0</v>
      </c>
      <c r="S300" s="83">
        <f t="shared" si="140"/>
        <v>-2.4166666666666665</v>
      </c>
      <c r="T300" s="22">
        <f t="shared" si="117"/>
        <v>0</v>
      </c>
      <c r="U300" s="84">
        <f t="shared" si="118"/>
        <v>0</v>
      </c>
      <c r="V300" s="1">
        <f t="shared" si="119"/>
        <v>0</v>
      </c>
      <c r="W300" s="1">
        <f t="shared" si="120"/>
        <v>0</v>
      </c>
      <c r="X300" s="1">
        <f t="shared" si="127"/>
        <v>0</v>
      </c>
      <c r="Y300" s="83">
        <f t="shared" si="121"/>
        <v>0</v>
      </c>
      <c r="Z300" s="83">
        <f t="shared" si="122"/>
        <v>0</v>
      </c>
      <c r="AA300" s="1">
        <f t="shared" si="136"/>
        <v>0</v>
      </c>
      <c r="AB300" s="82"/>
      <c r="AC300" s="1"/>
      <c r="AD300" s="1">
        <f t="shared" si="123"/>
        <v>0</v>
      </c>
      <c r="AE300" s="21"/>
      <c r="AF300" s="20"/>
      <c r="AG300" s="20"/>
      <c r="AH300" s="21"/>
      <c r="AI300" s="21"/>
      <c r="AJ300" s="21"/>
      <c r="AK300" s="23"/>
      <c r="AL300" s="1">
        <f t="shared" si="137"/>
        <v>0</v>
      </c>
      <c r="AM300" s="1">
        <f t="shared" si="138"/>
        <v>7</v>
      </c>
      <c r="AN300" s="1">
        <f t="shared" si="139"/>
        <v>0.125</v>
      </c>
      <c r="AO300" s="96"/>
      <c r="AP300" s="96"/>
      <c r="AQ300" s="96"/>
      <c r="AR300" s="96"/>
      <c r="AS300" s="24">
        <f t="shared" si="132"/>
        <v>44475</v>
      </c>
      <c r="AT300" s="4">
        <f t="shared" si="133"/>
        <v>0</v>
      </c>
      <c r="AU300" s="21"/>
      <c r="AV300" s="21"/>
      <c r="AW300" s="21"/>
      <c r="AX300" s="21"/>
      <c r="AY300" s="21"/>
      <c r="AZ300" s="21"/>
      <c r="BA300" s="21"/>
      <c r="BB300" s="21"/>
      <c r="BC300" s="21"/>
      <c r="BD300" s="21"/>
      <c r="BE300" s="21"/>
      <c r="BF300" s="21"/>
      <c r="BG300" s="21"/>
      <c r="BH300" s="21"/>
      <c r="BI300" s="21"/>
      <c r="BJ300" s="21"/>
      <c r="BK300" s="21"/>
      <c r="BL300" s="21"/>
      <c r="BM300" s="21"/>
      <c r="BN300" s="21"/>
      <c r="BO300" s="21"/>
      <c r="BP300" s="21"/>
      <c r="BQ300" s="21"/>
      <c r="BR300" s="21"/>
      <c r="BS300" s="21"/>
      <c r="BT300" s="21"/>
      <c r="BU300" s="25">
        <f t="shared" si="134"/>
        <v>0</v>
      </c>
    </row>
    <row r="301" spans="1:73" ht="27.75" customHeight="1" x14ac:dyDescent="0.15">
      <c r="A301" s="19">
        <v>44476</v>
      </c>
      <c r="B301" s="3">
        <f t="shared" si="128"/>
        <v>41</v>
      </c>
      <c r="C301" s="3">
        <f t="shared" si="129"/>
        <v>4</v>
      </c>
      <c r="D301" s="79">
        <f t="shared" si="130"/>
        <v>1.25</v>
      </c>
      <c r="E301" s="60">
        <f t="shared" si="124"/>
        <v>0</v>
      </c>
      <c r="F301" s="60">
        <f t="shared" si="125"/>
        <v>0</v>
      </c>
      <c r="G301" s="80">
        <f t="shared" si="126"/>
        <v>1</v>
      </c>
      <c r="H301" s="60">
        <f t="shared" si="115"/>
        <v>1</v>
      </c>
      <c r="I301" s="61">
        <f t="shared" si="135"/>
        <v>0</v>
      </c>
      <c r="J301" s="21"/>
      <c r="K301" s="21"/>
      <c r="L301" s="21"/>
      <c r="M301" s="21"/>
      <c r="N301" s="22"/>
      <c r="O301" s="22"/>
      <c r="P301" s="85">
        <f t="shared" si="131"/>
        <v>0</v>
      </c>
      <c r="Q301" s="66">
        <f t="shared" si="116"/>
        <v>0</v>
      </c>
      <c r="R301" s="82">
        <f>(SUMIF($B$21:B301,B301,$Q$21:Q301))</f>
        <v>0</v>
      </c>
      <c r="S301" s="83">
        <f t="shared" si="140"/>
        <v>-2.4166666666666665</v>
      </c>
      <c r="T301" s="22">
        <f t="shared" si="117"/>
        <v>0</v>
      </c>
      <c r="U301" s="84">
        <f t="shared" si="118"/>
        <v>0</v>
      </c>
      <c r="V301" s="1">
        <f t="shared" si="119"/>
        <v>0</v>
      </c>
      <c r="W301" s="1">
        <f t="shared" si="120"/>
        <v>0</v>
      </c>
      <c r="X301" s="1">
        <f t="shared" si="127"/>
        <v>0</v>
      </c>
      <c r="Y301" s="83">
        <f t="shared" si="121"/>
        <v>0</v>
      </c>
      <c r="Z301" s="83">
        <f t="shared" si="122"/>
        <v>0</v>
      </c>
      <c r="AA301" s="1">
        <f t="shared" si="136"/>
        <v>0</v>
      </c>
      <c r="AB301" s="82"/>
      <c r="AC301" s="1"/>
      <c r="AD301" s="1">
        <f t="shared" si="123"/>
        <v>0</v>
      </c>
      <c r="AE301" s="21"/>
      <c r="AF301" s="20"/>
      <c r="AG301" s="20"/>
      <c r="AH301" s="21"/>
      <c r="AI301" s="21"/>
      <c r="AJ301" s="21"/>
      <c r="AK301" s="23"/>
      <c r="AL301" s="1">
        <f t="shared" si="137"/>
        <v>0</v>
      </c>
      <c r="AM301" s="1">
        <f t="shared" si="138"/>
        <v>7</v>
      </c>
      <c r="AN301" s="1">
        <f t="shared" si="139"/>
        <v>0.125</v>
      </c>
      <c r="AO301" s="96"/>
      <c r="AP301" s="96"/>
      <c r="AQ301" s="96"/>
      <c r="AR301" s="96"/>
      <c r="AS301" s="24">
        <f t="shared" si="132"/>
        <v>44476</v>
      </c>
      <c r="AT301" s="4">
        <f t="shared" si="133"/>
        <v>0</v>
      </c>
      <c r="AU301" s="21"/>
      <c r="AV301" s="21"/>
      <c r="AW301" s="21"/>
      <c r="AX301" s="21"/>
      <c r="AY301" s="21"/>
      <c r="AZ301" s="21"/>
      <c r="BA301" s="21"/>
      <c r="BB301" s="21"/>
      <c r="BC301" s="21"/>
      <c r="BD301" s="21"/>
      <c r="BE301" s="21"/>
      <c r="BF301" s="21"/>
      <c r="BG301" s="21"/>
      <c r="BH301" s="21"/>
      <c r="BI301" s="21"/>
      <c r="BJ301" s="21"/>
      <c r="BK301" s="21"/>
      <c r="BL301" s="21"/>
      <c r="BM301" s="21"/>
      <c r="BN301" s="21"/>
      <c r="BO301" s="21"/>
      <c r="BP301" s="21"/>
      <c r="BQ301" s="21"/>
      <c r="BR301" s="21"/>
      <c r="BS301" s="21"/>
      <c r="BT301" s="21"/>
      <c r="BU301" s="25">
        <f t="shared" si="134"/>
        <v>0</v>
      </c>
    </row>
    <row r="302" spans="1:73" ht="27.75" customHeight="1" x14ac:dyDescent="0.15">
      <c r="A302" s="19">
        <v>44477</v>
      </c>
      <c r="B302" s="3">
        <f t="shared" si="128"/>
        <v>41</v>
      </c>
      <c r="C302" s="3">
        <f t="shared" si="129"/>
        <v>5</v>
      </c>
      <c r="D302" s="79">
        <f t="shared" si="130"/>
        <v>1.25</v>
      </c>
      <c r="E302" s="60">
        <f t="shared" si="124"/>
        <v>0</v>
      </c>
      <c r="F302" s="60">
        <f t="shared" si="125"/>
        <v>0</v>
      </c>
      <c r="G302" s="80">
        <f t="shared" si="126"/>
        <v>1</v>
      </c>
      <c r="H302" s="60">
        <f t="shared" si="115"/>
        <v>1</v>
      </c>
      <c r="I302" s="61">
        <f t="shared" si="135"/>
        <v>0</v>
      </c>
      <c r="J302" s="21"/>
      <c r="K302" s="21"/>
      <c r="L302" s="21"/>
      <c r="M302" s="21"/>
      <c r="N302" s="22"/>
      <c r="O302" s="22"/>
      <c r="P302" s="85">
        <f t="shared" si="131"/>
        <v>0</v>
      </c>
      <c r="Q302" s="66">
        <f t="shared" si="116"/>
        <v>0</v>
      </c>
      <c r="R302" s="82">
        <f>(SUMIF($B$21:B302,B302,$Q$21:Q302))</f>
        <v>0</v>
      </c>
      <c r="S302" s="83">
        <f t="shared" si="140"/>
        <v>-2.4166666666666665</v>
      </c>
      <c r="T302" s="22">
        <f t="shared" si="117"/>
        <v>0</v>
      </c>
      <c r="U302" s="84">
        <f t="shared" si="118"/>
        <v>0</v>
      </c>
      <c r="V302" s="1">
        <f t="shared" si="119"/>
        <v>0</v>
      </c>
      <c r="W302" s="1">
        <f t="shared" si="120"/>
        <v>0</v>
      </c>
      <c r="X302" s="1">
        <f t="shared" si="127"/>
        <v>0</v>
      </c>
      <c r="Y302" s="83">
        <f t="shared" si="121"/>
        <v>0</v>
      </c>
      <c r="Z302" s="83">
        <f t="shared" si="122"/>
        <v>0</v>
      </c>
      <c r="AA302" s="1">
        <f t="shared" si="136"/>
        <v>0</v>
      </c>
      <c r="AB302" s="82"/>
      <c r="AC302" s="1"/>
      <c r="AD302" s="1">
        <f t="shared" si="123"/>
        <v>0</v>
      </c>
      <c r="AE302" s="21"/>
      <c r="AF302" s="20"/>
      <c r="AG302" s="20"/>
      <c r="AH302" s="21"/>
      <c r="AI302" s="21"/>
      <c r="AJ302" s="21"/>
      <c r="AK302" s="23"/>
      <c r="AL302" s="1">
        <f t="shared" si="137"/>
        <v>0</v>
      </c>
      <c r="AM302" s="1">
        <f t="shared" si="138"/>
        <v>7</v>
      </c>
      <c r="AN302" s="1">
        <f t="shared" si="139"/>
        <v>0.125</v>
      </c>
      <c r="AO302" s="96"/>
      <c r="AP302" s="96"/>
      <c r="AQ302" s="96"/>
      <c r="AR302" s="96"/>
      <c r="AS302" s="24">
        <f t="shared" si="132"/>
        <v>44477</v>
      </c>
      <c r="AT302" s="4">
        <f t="shared" si="133"/>
        <v>0</v>
      </c>
      <c r="AU302" s="21"/>
      <c r="AV302" s="21"/>
      <c r="AW302" s="21"/>
      <c r="AX302" s="21"/>
      <c r="AY302" s="21"/>
      <c r="AZ302" s="21"/>
      <c r="BA302" s="21"/>
      <c r="BB302" s="21"/>
      <c r="BC302" s="21"/>
      <c r="BD302" s="21"/>
      <c r="BE302" s="21"/>
      <c r="BF302" s="21"/>
      <c r="BG302" s="21"/>
      <c r="BH302" s="21"/>
      <c r="BI302" s="21"/>
      <c r="BJ302" s="21"/>
      <c r="BK302" s="21"/>
      <c r="BL302" s="21"/>
      <c r="BM302" s="21"/>
      <c r="BN302" s="21"/>
      <c r="BO302" s="21"/>
      <c r="BP302" s="21"/>
      <c r="BQ302" s="21"/>
      <c r="BR302" s="21"/>
      <c r="BS302" s="21"/>
      <c r="BT302" s="21"/>
      <c r="BU302" s="25">
        <f t="shared" si="134"/>
        <v>0</v>
      </c>
    </row>
    <row r="303" spans="1:73" ht="27.75" customHeight="1" x14ac:dyDescent="0.15">
      <c r="A303" s="19">
        <v>44478</v>
      </c>
      <c r="B303" s="3">
        <f t="shared" si="128"/>
        <v>41</v>
      </c>
      <c r="C303" s="3">
        <f t="shared" si="129"/>
        <v>6</v>
      </c>
      <c r="D303" s="79">
        <f t="shared" si="130"/>
        <v>1.25</v>
      </c>
      <c r="E303" s="60">
        <f t="shared" si="124"/>
        <v>0</v>
      </c>
      <c r="F303" s="60">
        <f t="shared" si="125"/>
        <v>0</v>
      </c>
      <c r="G303" s="80">
        <f t="shared" si="126"/>
        <v>1</v>
      </c>
      <c r="H303" s="60">
        <f t="shared" si="115"/>
        <v>1</v>
      </c>
      <c r="I303" s="61">
        <f t="shared" si="135"/>
        <v>0</v>
      </c>
      <c r="J303" s="21"/>
      <c r="K303" s="21"/>
      <c r="L303" s="21"/>
      <c r="M303" s="21"/>
      <c r="N303" s="22"/>
      <c r="O303" s="22"/>
      <c r="P303" s="85">
        <f t="shared" si="131"/>
        <v>0</v>
      </c>
      <c r="Q303" s="66">
        <f t="shared" si="116"/>
        <v>0</v>
      </c>
      <c r="R303" s="82">
        <f>(SUMIF($B$21:B303,B303,$Q$21:Q303))</f>
        <v>0</v>
      </c>
      <c r="S303" s="83">
        <f t="shared" si="140"/>
        <v>-2.4166666666666665</v>
      </c>
      <c r="T303" s="22">
        <f t="shared" si="117"/>
        <v>0</v>
      </c>
      <c r="U303" s="84">
        <f t="shared" si="118"/>
        <v>0</v>
      </c>
      <c r="V303" s="1">
        <f t="shared" si="119"/>
        <v>0</v>
      </c>
      <c r="W303" s="1">
        <f t="shared" si="120"/>
        <v>0</v>
      </c>
      <c r="X303" s="1">
        <f t="shared" si="127"/>
        <v>0</v>
      </c>
      <c r="Y303" s="83">
        <f t="shared" si="121"/>
        <v>0</v>
      </c>
      <c r="Z303" s="83">
        <f t="shared" si="122"/>
        <v>0</v>
      </c>
      <c r="AA303" s="1">
        <f t="shared" si="136"/>
        <v>0</v>
      </c>
      <c r="AB303" s="82"/>
      <c r="AC303" s="1"/>
      <c r="AD303" s="1">
        <f t="shared" si="123"/>
        <v>0</v>
      </c>
      <c r="AE303" s="21"/>
      <c r="AF303" s="20"/>
      <c r="AG303" s="20"/>
      <c r="AH303" s="21"/>
      <c r="AI303" s="21"/>
      <c r="AJ303" s="21"/>
      <c r="AK303" s="23"/>
      <c r="AL303" s="1">
        <f t="shared" si="137"/>
        <v>0</v>
      </c>
      <c r="AM303" s="1">
        <f t="shared" si="138"/>
        <v>7</v>
      </c>
      <c r="AN303" s="1">
        <f t="shared" si="139"/>
        <v>0.125</v>
      </c>
      <c r="AO303" s="96"/>
      <c r="AP303" s="96"/>
      <c r="AQ303" s="96"/>
      <c r="AR303" s="96"/>
      <c r="AS303" s="24">
        <f t="shared" si="132"/>
        <v>44478</v>
      </c>
      <c r="AT303" s="4">
        <f t="shared" si="133"/>
        <v>0</v>
      </c>
      <c r="AU303" s="21"/>
      <c r="AV303" s="21"/>
      <c r="AW303" s="21"/>
      <c r="AX303" s="21"/>
      <c r="AY303" s="21"/>
      <c r="AZ303" s="21"/>
      <c r="BA303" s="21"/>
      <c r="BB303" s="21"/>
      <c r="BC303" s="21"/>
      <c r="BD303" s="21"/>
      <c r="BE303" s="21"/>
      <c r="BF303" s="21"/>
      <c r="BG303" s="21"/>
      <c r="BH303" s="21"/>
      <c r="BI303" s="21"/>
      <c r="BJ303" s="21"/>
      <c r="BK303" s="21"/>
      <c r="BL303" s="21"/>
      <c r="BM303" s="21"/>
      <c r="BN303" s="21"/>
      <c r="BO303" s="21"/>
      <c r="BP303" s="21"/>
      <c r="BQ303" s="21"/>
      <c r="BR303" s="21"/>
      <c r="BS303" s="21"/>
      <c r="BT303" s="21"/>
      <c r="BU303" s="25">
        <f t="shared" si="134"/>
        <v>0</v>
      </c>
    </row>
    <row r="304" spans="1:73" ht="27.75" customHeight="1" x14ac:dyDescent="0.15">
      <c r="A304" s="19">
        <v>44479</v>
      </c>
      <c r="B304" s="3">
        <f t="shared" si="128"/>
        <v>41</v>
      </c>
      <c r="C304" s="3">
        <f t="shared" si="129"/>
        <v>7</v>
      </c>
      <c r="D304" s="79">
        <f t="shared" si="130"/>
        <v>1.25</v>
      </c>
      <c r="E304" s="60">
        <f t="shared" si="124"/>
        <v>0</v>
      </c>
      <c r="F304" s="60">
        <f t="shared" si="125"/>
        <v>0</v>
      </c>
      <c r="G304" s="80">
        <f t="shared" si="126"/>
        <v>1.5</v>
      </c>
      <c r="H304" s="60">
        <f t="shared" si="115"/>
        <v>1</v>
      </c>
      <c r="I304" s="61">
        <f t="shared" si="135"/>
        <v>0</v>
      </c>
      <c r="J304" s="21"/>
      <c r="K304" s="21"/>
      <c r="L304" s="21"/>
      <c r="M304" s="21"/>
      <c r="N304" s="22"/>
      <c r="O304" s="22"/>
      <c r="P304" s="85">
        <f t="shared" si="131"/>
        <v>0</v>
      </c>
      <c r="Q304" s="66">
        <f t="shared" si="116"/>
        <v>0</v>
      </c>
      <c r="R304" s="82">
        <f>(SUMIF($B$21:B304,B304,$Q$21:Q304))</f>
        <v>0</v>
      </c>
      <c r="S304" s="83">
        <f t="shared" si="140"/>
        <v>-2.4166666666666665</v>
      </c>
      <c r="T304" s="22">
        <f t="shared" si="117"/>
        <v>0</v>
      </c>
      <c r="U304" s="84">
        <f t="shared" si="118"/>
        <v>0</v>
      </c>
      <c r="V304" s="1">
        <f t="shared" si="119"/>
        <v>0</v>
      </c>
      <c r="W304" s="1">
        <f t="shared" si="120"/>
        <v>0</v>
      </c>
      <c r="X304" s="1">
        <f t="shared" si="127"/>
        <v>0</v>
      </c>
      <c r="Y304" s="83">
        <f t="shared" si="121"/>
        <v>0</v>
      </c>
      <c r="Z304" s="83">
        <f t="shared" si="122"/>
        <v>0</v>
      </c>
      <c r="AA304" s="1">
        <f t="shared" si="136"/>
        <v>0</v>
      </c>
      <c r="AB304" s="82"/>
      <c r="AC304" s="1"/>
      <c r="AD304" s="1">
        <f t="shared" si="123"/>
        <v>0</v>
      </c>
      <c r="AE304" s="21"/>
      <c r="AF304" s="20"/>
      <c r="AG304" s="20"/>
      <c r="AH304" s="21"/>
      <c r="AI304" s="21"/>
      <c r="AJ304" s="21"/>
      <c r="AK304" s="23"/>
      <c r="AL304" s="1">
        <f t="shared" si="137"/>
        <v>0</v>
      </c>
      <c r="AM304" s="1">
        <f t="shared" si="138"/>
        <v>7</v>
      </c>
      <c r="AN304" s="1">
        <f t="shared" si="139"/>
        <v>0.125</v>
      </c>
      <c r="AO304" s="96"/>
      <c r="AP304" s="96"/>
      <c r="AQ304" s="96"/>
      <c r="AR304" s="96"/>
      <c r="AS304" s="24">
        <f t="shared" si="132"/>
        <v>44479</v>
      </c>
      <c r="AT304" s="4">
        <f t="shared" si="133"/>
        <v>0</v>
      </c>
      <c r="AU304" s="21"/>
      <c r="AV304" s="21"/>
      <c r="AW304" s="21"/>
      <c r="AX304" s="21"/>
      <c r="AY304" s="21"/>
      <c r="AZ304" s="21"/>
      <c r="BA304" s="21"/>
      <c r="BB304" s="21"/>
      <c r="BC304" s="21"/>
      <c r="BD304" s="21"/>
      <c r="BE304" s="21"/>
      <c r="BF304" s="21"/>
      <c r="BG304" s="21"/>
      <c r="BH304" s="21"/>
      <c r="BI304" s="21"/>
      <c r="BJ304" s="21"/>
      <c r="BK304" s="21"/>
      <c r="BL304" s="21"/>
      <c r="BM304" s="21"/>
      <c r="BN304" s="21"/>
      <c r="BO304" s="21"/>
      <c r="BP304" s="21"/>
      <c r="BQ304" s="21"/>
      <c r="BR304" s="21"/>
      <c r="BS304" s="21"/>
      <c r="BT304" s="21"/>
      <c r="BU304" s="25">
        <f t="shared" si="134"/>
        <v>0</v>
      </c>
    </row>
    <row r="305" spans="1:73" ht="27.75" customHeight="1" x14ac:dyDescent="0.15">
      <c r="A305" s="19">
        <v>44480</v>
      </c>
      <c r="B305" s="3">
        <f t="shared" si="128"/>
        <v>41</v>
      </c>
      <c r="C305" s="3">
        <f t="shared" si="129"/>
        <v>1</v>
      </c>
      <c r="D305" s="79">
        <f t="shared" si="130"/>
        <v>1.25</v>
      </c>
      <c r="E305" s="60">
        <f t="shared" si="124"/>
        <v>0</v>
      </c>
      <c r="F305" s="60">
        <f t="shared" si="125"/>
        <v>0</v>
      </c>
      <c r="G305" s="80">
        <f t="shared" si="126"/>
        <v>1</v>
      </c>
      <c r="H305" s="60">
        <f t="shared" si="115"/>
        <v>1</v>
      </c>
      <c r="I305" s="61">
        <f t="shared" si="135"/>
        <v>0</v>
      </c>
      <c r="J305" s="21"/>
      <c r="K305" s="21"/>
      <c r="L305" s="21"/>
      <c r="M305" s="21"/>
      <c r="N305" s="22"/>
      <c r="O305" s="22"/>
      <c r="P305" s="85">
        <f t="shared" si="131"/>
        <v>0</v>
      </c>
      <c r="Q305" s="66">
        <f t="shared" si="116"/>
        <v>0</v>
      </c>
      <c r="R305" s="82">
        <f>(SUMIF($B$21:B305,B305,$Q$21:Q305))</f>
        <v>0</v>
      </c>
      <c r="S305" s="83">
        <f t="shared" si="140"/>
        <v>-2.4166666666666665</v>
      </c>
      <c r="T305" s="22">
        <f t="shared" si="117"/>
        <v>0</v>
      </c>
      <c r="U305" s="84">
        <f t="shared" si="118"/>
        <v>0</v>
      </c>
      <c r="V305" s="1">
        <f t="shared" si="119"/>
        <v>0</v>
      </c>
      <c r="W305" s="1">
        <f t="shared" si="120"/>
        <v>0</v>
      </c>
      <c r="X305" s="1">
        <f t="shared" si="127"/>
        <v>0</v>
      </c>
      <c r="Y305" s="83">
        <f t="shared" si="121"/>
        <v>0</v>
      </c>
      <c r="Z305" s="83">
        <f t="shared" si="122"/>
        <v>0</v>
      </c>
      <c r="AA305" s="1">
        <f t="shared" si="136"/>
        <v>0</v>
      </c>
      <c r="AB305" s="82"/>
      <c r="AC305" s="1"/>
      <c r="AD305" s="1">
        <f t="shared" si="123"/>
        <v>0</v>
      </c>
      <c r="AE305" s="21"/>
      <c r="AF305" s="20"/>
      <c r="AG305" s="20"/>
      <c r="AH305" s="21"/>
      <c r="AI305" s="21"/>
      <c r="AJ305" s="21"/>
      <c r="AK305" s="23"/>
      <c r="AL305" s="1">
        <f t="shared" si="137"/>
        <v>0</v>
      </c>
      <c r="AM305" s="1">
        <f t="shared" si="138"/>
        <v>7</v>
      </c>
      <c r="AN305" s="1">
        <f t="shared" si="139"/>
        <v>0.125</v>
      </c>
      <c r="AO305" s="96"/>
      <c r="AP305" s="96"/>
      <c r="AQ305" s="96"/>
      <c r="AR305" s="96"/>
      <c r="AS305" s="24">
        <f t="shared" si="132"/>
        <v>44480</v>
      </c>
      <c r="AT305" s="4">
        <f t="shared" si="133"/>
        <v>0</v>
      </c>
      <c r="AU305" s="21"/>
      <c r="AV305" s="21"/>
      <c r="AW305" s="21"/>
      <c r="AX305" s="21"/>
      <c r="AY305" s="21"/>
      <c r="AZ305" s="21"/>
      <c r="BA305" s="21"/>
      <c r="BB305" s="21"/>
      <c r="BC305" s="21"/>
      <c r="BD305" s="21"/>
      <c r="BE305" s="21"/>
      <c r="BF305" s="21"/>
      <c r="BG305" s="21"/>
      <c r="BH305" s="21"/>
      <c r="BI305" s="21"/>
      <c r="BJ305" s="21"/>
      <c r="BK305" s="21"/>
      <c r="BL305" s="21"/>
      <c r="BM305" s="21"/>
      <c r="BN305" s="21"/>
      <c r="BO305" s="21"/>
      <c r="BP305" s="21"/>
      <c r="BQ305" s="21"/>
      <c r="BR305" s="21"/>
      <c r="BS305" s="21"/>
      <c r="BT305" s="21"/>
      <c r="BU305" s="25">
        <f t="shared" si="134"/>
        <v>0</v>
      </c>
    </row>
    <row r="306" spans="1:73" ht="27.75" customHeight="1" x14ac:dyDescent="0.15">
      <c r="A306" s="19">
        <v>44481</v>
      </c>
      <c r="B306" s="3">
        <f t="shared" si="128"/>
        <v>42</v>
      </c>
      <c r="C306" s="3">
        <f t="shared" si="129"/>
        <v>2</v>
      </c>
      <c r="D306" s="79">
        <f t="shared" si="130"/>
        <v>1.25</v>
      </c>
      <c r="E306" s="60">
        <f t="shared" si="124"/>
        <v>0</v>
      </c>
      <c r="F306" s="60">
        <f t="shared" si="125"/>
        <v>0</v>
      </c>
      <c r="G306" s="80">
        <f t="shared" si="126"/>
        <v>1</v>
      </c>
      <c r="H306" s="60">
        <f t="shared" si="115"/>
        <v>1</v>
      </c>
      <c r="I306" s="61">
        <f t="shared" si="135"/>
        <v>0</v>
      </c>
      <c r="J306" s="21"/>
      <c r="K306" s="21"/>
      <c r="L306" s="21"/>
      <c r="M306" s="21"/>
      <c r="N306" s="22"/>
      <c r="O306" s="22"/>
      <c r="P306" s="85">
        <f t="shared" si="131"/>
        <v>0</v>
      </c>
      <c r="Q306" s="66">
        <f t="shared" si="116"/>
        <v>0</v>
      </c>
      <c r="R306" s="82">
        <f>(SUMIF($B$21:B306,B306,$Q$21:Q306))</f>
        <v>0</v>
      </c>
      <c r="S306" s="83">
        <f t="shared" si="140"/>
        <v>-2.4166666666666665</v>
      </c>
      <c r="T306" s="22">
        <f t="shared" si="117"/>
        <v>0</v>
      </c>
      <c r="U306" s="84">
        <f t="shared" si="118"/>
        <v>0</v>
      </c>
      <c r="V306" s="1">
        <f t="shared" si="119"/>
        <v>0</v>
      </c>
      <c r="W306" s="1">
        <f t="shared" si="120"/>
        <v>0</v>
      </c>
      <c r="X306" s="1">
        <f t="shared" si="127"/>
        <v>0</v>
      </c>
      <c r="Y306" s="83">
        <f t="shared" si="121"/>
        <v>0</v>
      </c>
      <c r="Z306" s="83">
        <f t="shared" si="122"/>
        <v>0</v>
      </c>
      <c r="AA306" s="1">
        <f t="shared" si="136"/>
        <v>0</v>
      </c>
      <c r="AB306" s="82"/>
      <c r="AC306" s="1"/>
      <c r="AD306" s="1">
        <f t="shared" si="123"/>
        <v>0</v>
      </c>
      <c r="AE306" s="21"/>
      <c r="AF306" s="20"/>
      <c r="AG306" s="20"/>
      <c r="AH306" s="21"/>
      <c r="AI306" s="21"/>
      <c r="AJ306" s="21"/>
      <c r="AK306" s="23"/>
      <c r="AL306" s="1">
        <f t="shared" si="137"/>
        <v>0</v>
      </c>
      <c r="AM306" s="1">
        <f t="shared" si="138"/>
        <v>7</v>
      </c>
      <c r="AN306" s="1">
        <f t="shared" si="139"/>
        <v>0.125</v>
      </c>
      <c r="AO306" s="96"/>
      <c r="AP306" s="96"/>
      <c r="AQ306" s="96"/>
      <c r="AR306" s="96"/>
      <c r="AS306" s="24">
        <f t="shared" si="132"/>
        <v>44481</v>
      </c>
      <c r="AT306" s="4">
        <f t="shared" si="133"/>
        <v>0</v>
      </c>
      <c r="AU306" s="21"/>
      <c r="AV306" s="21"/>
      <c r="AW306" s="21"/>
      <c r="AX306" s="21"/>
      <c r="AY306" s="21"/>
      <c r="AZ306" s="21"/>
      <c r="BA306" s="21"/>
      <c r="BB306" s="21"/>
      <c r="BC306" s="21"/>
      <c r="BD306" s="21"/>
      <c r="BE306" s="21"/>
      <c r="BF306" s="21"/>
      <c r="BG306" s="21"/>
      <c r="BH306" s="21"/>
      <c r="BI306" s="21"/>
      <c r="BJ306" s="21"/>
      <c r="BK306" s="21"/>
      <c r="BL306" s="21"/>
      <c r="BM306" s="21"/>
      <c r="BN306" s="21"/>
      <c r="BO306" s="21"/>
      <c r="BP306" s="21"/>
      <c r="BQ306" s="21"/>
      <c r="BR306" s="21"/>
      <c r="BS306" s="21"/>
      <c r="BT306" s="21"/>
      <c r="BU306" s="25">
        <f t="shared" si="134"/>
        <v>0</v>
      </c>
    </row>
    <row r="307" spans="1:73" ht="27.75" customHeight="1" x14ac:dyDescent="0.15">
      <c r="A307" s="19">
        <v>44482</v>
      </c>
      <c r="B307" s="3">
        <f t="shared" si="128"/>
        <v>42</v>
      </c>
      <c r="C307" s="3">
        <f t="shared" si="129"/>
        <v>3</v>
      </c>
      <c r="D307" s="79">
        <f t="shared" si="130"/>
        <v>1.25</v>
      </c>
      <c r="E307" s="60">
        <f t="shared" si="124"/>
        <v>0</v>
      </c>
      <c r="F307" s="60">
        <f t="shared" si="125"/>
        <v>0</v>
      </c>
      <c r="G307" s="80">
        <f t="shared" si="126"/>
        <v>1</v>
      </c>
      <c r="H307" s="60">
        <f t="shared" si="115"/>
        <v>1</v>
      </c>
      <c r="I307" s="61">
        <f t="shared" si="135"/>
        <v>0</v>
      </c>
      <c r="J307" s="21"/>
      <c r="K307" s="21"/>
      <c r="L307" s="21"/>
      <c r="M307" s="21"/>
      <c r="N307" s="22"/>
      <c r="O307" s="22"/>
      <c r="P307" s="85">
        <f t="shared" si="131"/>
        <v>0</v>
      </c>
      <c r="Q307" s="66">
        <f t="shared" si="116"/>
        <v>0</v>
      </c>
      <c r="R307" s="82">
        <f>(SUMIF($B$21:B307,B307,$Q$21:Q307))</f>
        <v>0</v>
      </c>
      <c r="S307" s="83">
        <f t="shared" si="140"/>
        <v>-2.4166666666666665</v>
      </c>
      <c r="T307" s="22">
        <f t="shared" si="117"/>
        <v>0</v>
      </c>
      <c r="U307" s="84">
        <f t="shared" si="118"/>
        <v>0</v>
      </c>
      <c r="V307" s="1">
        <f t="shared" si="119"/>
        <v>0</v>
      </c>
      <c r="W307" s="1">
        <f t="shared" si="120"/>
        <v>0</v>
      </c>
      <c r="X307" s="1">
        <f t="shared" si="127"/>
        <v>0</v>
      </c>
      <c r="Y307" s="83">
        <f t="shared" si="121"/>
        <v>0</v>
      </c>
      <c r="Z307" s="83">
        <f t="shared" si="122"/>
        <v>0</v>
      </c>
      <c r="AA307" s="1">
        <f t="shared" si="136"/>
        <v>0</v>
      </c>
      <c r="AB307" s="82"/>
      <c r="AC307" s="1"/>
      <c r="AD307" s="1">
        <f t="shared" si="123"/>
        <v>0</v>
      </c>
      <c r="AE307" s="21"/>
      <c r="AF307" s="20"/>
      <c r="AG307" s="20"/>
      <c r="AH307" s="21"/>
      <c r="AI307" s="21"/>
      <c r="AJ307" s="21"/>
      <c r="AK307" s="23"/>
      <c r="AL307" s="1">
        <f t="shared" si="137"/>
        <v>0</v>
      </c>
      <c r="AM307" s="1">
        <f t="shared" si="138"/>
        <v>7</v>
      </c>
      <c r="AN307" s="1">
        <f t="shared" si="139"/>
        <v>0.125</v>
      </c>
      <c r="AO307" s="96"/>
      <c r="AP307" s="96"/>
      <c r="AQ307" s="96"/>
      <c r="AR307" s="96"/>
      <c r="AS307" s="24">
        <f t="shared" si="132"/>
        <v>44482</v>
      </c>
      <c r="AT307" s="4">
        <f t="shared" si="133"/>
        <v>0</v>
      </c>
      <c r="AU307" s="21"/>
      <c r="AV307" s="21"/>
      <c r="AW307" s="21"/>
      <c r="AX307" s="21"/>
      <c r="AY307" s="21"/>
      <c r="AZ307" s="21"/>
      <c r="BA307" s="21"/>
      <c r="BB307" s="21"/>
      <c r="BC307" s="21"/>
      <c r="BD307" s="21"/>
      <c r="BE307" s="21"/>
      <c r="BF307" s="21"/>
      <c r="BG307" s="21"/>
      <c r="BH307" s="21"/>
      <c r="BI307" s="21"/>
      <c r="BJ307" s="21"/>
      <c r="BK307" s="21"/>
      <c r="BL307" s="21"/>
      <c r="BM307" s="21"/>
      <c r="BN307" s="21"/>
      <c r="BO307" s="21"/>
      <c r="BP307" s="21"/>
      <c r="BQ307" s="21"/>
      <c r="BR307" s="21"/>
      <c r="BS307" s="21"/>
      <c r="BT307" s="21"/>
      <c r="BU307" s="25">
        <f t="shared" si="134"/>
        <v>0</v>
      </c>
    </row>
    <row r="308" spans="1:73" ht="27.75" customHeight="1" x14ac:dyDescent="0.15">
      <c r="A308" s="19">
        <v>44483</v>
      </c>
      <c r="B308" s="3">
        <f t="shared" si="128"/>
        <v>42</v>
      </c>
      <c r="C308" s="3">
        <f t="shared" si="129"/>
        <v>4</v>
      </c>
      <c r="D308" s="79">
        <f t="shared" si="130"/>
        <v>1.25</v>
      </c>
      <c r="E308" s="60">
        <f t="shared" si="124"/>
        <v>0</v>
      </c>
      <c r="F308" s="60">
        <f t="shared" si="125"/>
        <v>0</v>
      </c>
      <c r="G308" s="80">
        <f t="shared" si="126"/>
        <v>1</v>
      </c>
      <c r="H308" s="60">
        <f t="shared" si="115"/>
        <v>1</v>
      </c>
      <c r="I308" s="61">
        <f t="shared" si="135"/>
        <v>0</v>
      </c>
      <c r="J308" s="21"/>
      <c r="K308" s="21"/>
      <c r="L308" s="21"/>
      <c r="M308" s="21"/>
      <c r="N308" s="22"/>
      <c r="O308" s="22"/>
      <c r="P308" s="85">
        <f t="shared" si="131"/>
        <v>0</v>
      </c>
      <c r="Q308" s="66">
        <f t="shared" si="116"/>
        <v>0</v>
      </c>
      <c r="R308" s="82">
        <f>(SUMIF($B$21:B308,B308,$Q$21:Q308))</f>
        <v>0</v>
      </c>
      <c r="S308" s="83">
        <f t="shared" si="140"/>
        <v>-2.4166666666666665</v>
      </c>
      <c r="T308" s="22">
        <f t="shared" si="117"/>
        <v>0</v>
      </c>
      <c r="U308" s="84">
        <f t="shared" si="118"/>
        <v>0</v>
      </c>
      <c r="V308" s="1">
        <f t="shared" si="119"/>
        <v>0</v>
      </c>
      <c r="W308" s="1">
        <f t="shared" si="120"/>
        <v>0</v>
      </c>
      <c r="X308" s="1">
        <f t="shared" si="127"/>
        <v>0</v>
      </c>
      <c r="Y308" s="83">
        <f t="shared" si="121"/>
        <v>0</v>
      </c>
      <c r="Z308" s="83">
        <f t="shared" si="122"/>
        <v>0</v>
      </c>
      <c r="AA308" s="1">
        <f t="shared" si="136"/>
        <v>0</v>
      </c>
      <c r="AB308" s="82"/>
      <c r="AC308" s="1"/>
      <c r="AD308" s="1">
        <f t="shared" si="123"/>
        <v>0</v>
      </c>
      <c r="AE308" s="21"/>
      <c r="AF308" s="20"/>
      <c r="AG308" s="20"/>
      <c r="AH308" s="21"/>
      <c r="AI308" s="21"/>
      <c r="AJ308" s="21"/>
      <c r="AK308" s="23"/>
      <c r="AL308" s="1">
        <f t="shared" si="137"/>
        <v>0</v>
      </c>
      <c r="AM308" s="1">
        <f t="shared" si="138"/>
        <v>7</v>
      </c>
      <c r="AN308" s="1">
        <f t="shared" si="139"/>
        <v>0.125</v>
      </c>
      <c r="AO308" s="96"/>
      <c r="AP308" s="96"/>
      <c r="AQ308" s="96"/>
      <c r="AR308" s="96"/>
      <c r="AS308" s="24">
        <f t="shared" si="132"/>
        <v>44483</v>
      </c>
      <c r="AT308" s="4">
        <f t="shared" si="133"/>
        <v>0</v>
      </c>
      <c r="AU308" s="21"/>
      <c r="AV308" s="21"/>
      <c r="AW308" s="21"/>
      <c r="AX308" s="21"/>
      <c r="AY308" s="21"/>
      <c r="AZ308" s="21"/>
      <c r="BA308" s="21"/>
      <c r="BB308" s="21"/>
      <c r="BC308" s="21"/>
      <c r="BD308" s="21"/>
      <c r="BE308" s="21"/>
      <c r="BF308" s="21"/>
      <c r="BG308" s="21"/>
      <c r="BH308" s="21"/>
      <c r="BI308" s="21"/>
      <c r="BJ308" s="21"/>
      <c r="BK308" s="21"/>
      <c r="BL308" s="21"/>
      <c r="BM308" s="21"/>
      <c r="BN308" s="21"/>
      <c r="BO308" s="21"/>
      <c r="BP308" s="21"/>
      <c r="BQ308" s="21"/>
      <c r="BR308" s="21"/>
      <c r="BS308" s="21"/>
      <c r="BT308" s="21"/>
      <c r="BU308" s="25">
        <f t="shared" si="134"/>
        <v>0</v>
      </c>
    </row>
    <row r="309" spans="1:73" ht="27.75" customHeight="1" x14ac:dyDescent="0.15">
      <c r="A309" s="19">
        <v>44484</v>
      </c>
      <c r="B309" s="3">
        <f t="shared" si="128"/>
        <v>42</v>
      </c>
      <c r="C309" s="3">
        <f t="shared" si="129"/>
        <v>5</v>
      </c>
      <c r="D309" s="79">
        <f t="shared" si="130"/>
        <v>1.25</v>
      </c>
      <c r="E309" s="60">
        <f t="shared" si="124"/>
        <v>0</v>
      </c>
      <c r="F309" s="60">
        <f t="shared" si="125"/>
        <v>0</v>
      </c>
      <c r="G309" s="80">
        <f t="shared" si="126"/>
        <v>1</v>
      </c>
      <c r="H309" s="60">
        <f t="shared" si="115"/>
        <v>1</v>
      </c>
      <c r="I309" s="61">
        <f t="shared" si="135"/>
        <v>0</v>
      </c>
      <c r="J309" s="21"/>
      <c r="K309" s="21"/>
      <c r="L309" s="21"/>
      <c r="M309" s="21"/>
      <c r="N309" s="22"/>
      <c r="O309" s="22"/>
      <c r="P309" s="85">
        <f t="shared" si="131"/>
        <v>0</v>
      </c>
      <c r="Q309" s="66">
        <f t="shared" si="116"/>
        <v>0</v>
      </c>
      <c r="R309" s="82">
        <f>(SUMIF($B$21:B309,B309,$Q$21:Q309))</f>
        <v>0</v>
      </c>
      <c r="S309" s="83">
        <f t="shared" si="140"/>
        <v>-2.4166666666666665</v>
      </c>
      <c r="T309" s="22">
        <f t="shared" si="117"/>
        <v>0</v>
      </c>
      <c r="U309" s="84">
        <f t="shared" si="118"/>
        <v>0</v>
      </c>
      <c r="V309" s="1">
        <f t="shared" si="119"/>
        <v>0</v>
      </c>
      <c r="W309" s="1">
        <f t="shared" si="120"/>
        <v>0</v>
      </c>
      <c r="X309" s="1">
        <f t="shared" si="127"/>
        <v>0</v>
      </c>
      <c r="Y309" s="83">
        <f t="shared" si="121"/>
        <v>0</v>
      </c>
      <c r="Z309" s="83">
        <f t="shared" si="122"/>
        <v>0</v>
      </c>
      <c r="AA309" s="1">
        <f t="shared" si="136"/>
        <v>0</v>
      </c>
      <c r="AB309" s="82"/>
      <c r="AC309" s="1"/>
      <c r="AD309" s="1">
        <f t="shared" si="123"/>
        <v>0</v>
      </c>
      <c r="AE309" s="21"/>
      <c r="AF309" s="20"/>
      <c r="AG309" s="20"/>
      <c r="AH309" s="21"/>
      <c r="AI309" s="21"/>
      <c r="AJ309" s="21"/>
      <c r="AK309" s="23"/>
      <c r="AL309" s="1">
        <f t="shared" si="137"/>
        <v>0</v>
      </c>
      <c r="AM309" s="1">
        <f t="shared" si="138"/>
        <v>7</v>
      </c>
      <c r="AN309" s="1">
        <f t="shared" si="139"/>
        <v>0.125</v>
      </c>
      <c r="AO309" s="96"/>
      <c r="AP309" s="96"/>
      <c r="AQ309" s="96"/>
      <c r="AR309" s="96"/>
      <c r="AS309" s="24">
        <f t="shared" si="132"/>
        <v>44484</v>
      </c>
      <c r="AT309" s="4">
        <f t="shared" si="133"/>
        <v>0</v>
      </c>
      <c r="AU309" s="21"/>
      <c r="AV309" s="21"/>
      <c r="AW309" s="21"/>
      <c r="AX309" s="21"/>
      <c r="AY309" s="21"/>
      <c r="AZ309" s="21"/>
      <c r="BA309" s="21"/>
      <c r="BB309" s="21"/>
      <c r="BC309" s="21"/>
      <c r="BD309" s="21"/>
      <c r="BE309" s="21"/>
      <c r="BF309" s="21"/>
      <c r="BG309" s="21"/>
      <c r="BH309" s="21"/>
      <c r="BI309" s="21"/>
      <c r="BJ309" s="21"/>
      <c r="BK309" s="21"/>
      <c r="BL309" s="21"/>
      <c r="BM309" s="21"/>
      <c r="BN309" s="21"/>
      <c r="BO309" s="21"/>
      <c r="BP309" s="21"/>
      <c r="BQ309" s="21"/>
      <c r="BR309" s="21"/>
      <c r="BS309" s="21"/>
      <c r="BT309" s="21"/>
      <c r="BU309" s="25">
        <f t="shared" si="134"/>
        <v>0</v>
      </c>
    </row>
    <row r="310" spans="1:73" ht="27.75" customHeight="1" x14ac:dyDescent="0.15">
      <c r="A310" s="19">
        <v>44485</v>
      </c>
      <c r="B310" s="3">
        <f t="shared" si="128"/>
        <v>42</v>
      </c>
      <c r="C310" s="3">
        <f t="shared" si="129"/>
        <v>6</v>
      </c>
      <c r="D310" s="79">
        <f t="shared" si="130"/>
        <v>1.25</v>
      </c>
      <c r="E310" s="60">
        <f t="shared" si="124"/>
        <v>0</v>
      </c>
      <c r="F310" s="60">
        <f t="shared" si="125"/>
        <v>0</v>
      </c>
      <c r="G310" s="80">
        <f t="shared" si="126"/>
        <v>1</v>
      </c>
      <c r="H310" s="60">
        <f t="shared" si="115"/>
        <v>1</v>
      </c>
      <c r="I310" s="61">
        <f t="shared" si="135"/>
        <v>0</v>
      </c>
      <c r="J310" s="21"/>
      <c r="K310" s="21"/>
      <c r="L310" s="21"/>
      <c r="M310" s="21"/>
      <c r="N310" s="22"/>
      <c r="O310" s="22"/>
      <c r="P310" s="85">
        <f t="shared" si="131"/>
        <v>0</v>
      </c>
      <c r="Q310" s="66">
        <f t="shared" si="116"/>
        <v>0</v>
      </c>
      <c r="R310" s="82">
        <f>(SUMIF($B$21:B310,B310,$Q$21:Q310))</f>
        <v>0</v>
      </c>
      <c r="S310" s="83">
        <f t="shared" si="140"/>
        <v>-2.4166666666666665</v>
      </c>
      <c r="T310" s="22">
        <f t="shared" si="117"/>
        <v>0</v>
      </c>
      <c r="U310" s="84">
        <f t="shared" si="118"/>
        <v>0</v>
      </c>
      <c r="V310" s="1">
        <f t="shared" si="119"/>
        <v>0</v>
      </c>
      <c r="W310" s="1">
        <f t="shared" si="120"/>
        <v>0</v>
      </c>
      <c r="X310" s="1">
        <f t="shared" si="127"/>
        <v>0</v>
      </c>
      <c r="Y310" s="83">
        <f t="shared" si="121"/>
        <v>0</v>
      </c>
      <c r="Z310" s="83">
        <f t="shared" si="122"/>
        <v>0</v>
      </c>
      <c r="AA310" s="1">
        <f t="shared" si="136"/>
        <v>0</v>
      </c>
      <c r="AB310" s="82"/>
      <c r="AC310" s="1"/>
      <c r="AD310" s="1">
        <f t="shared" si="123"/>
        <v>0</v>
      </c>
      <c r="AE310" s="21"/>
      <c r="AF310" s="20"/>
      <c r="AG310" s="20"/>
      <c r="AH310" s="21"/>
      <c r="AI310" s="21"/>
      <c r="AJ310" s="21"/>
      <c r="AK310" s="23"/>
      <c r="AL310" s="1">
        <f t="shared" si="137"/>
        <v>0</v>
      </c>
      <c r="AM310" s="1">
        <f t="shared" si="138"/>
        <v>7</v>
      </c>
      <c r="AN310" s="1">
        <f t="shared" si="139"/>
        <v>0.125</v>
      </c>
      <c r="AO310" s="96"/>
      <c r="AP310" s="96"/>
      <c r="AQ310" s="96"/>
      <c r="AR310" s="96"/>
      <c r="AS310" s="24">
        <f t="shared" si="132"/>
        <v>44485</v>
      </c>
      <c r="AT310" s="4">
        <f t="shared" si="133"/>
        <v>0</v>
      </c>
      <c r="AU310" s="21"/>
      <c r="AV310" s="21"/>
      <c r="AW310" s="21"/>
      <c r="AX310" s="21"/>
      <c r="AY310" s="21"/>
      <c r="AZ310" s="21"/>
      <c r="BA310" s="21"/>
      <c r="BB310" s="21"/>
      <c r="BC310" s="21"/>
      <c r="BD310" s="21"/>
      <c r="BE310" s="21"/>
      <c r="BF310" s="21"/>
      <c r="BG310" s="21"/>
      <c r="BH310" s="21"/>
      <c r="BI310" s="21"/>
      <c r="BJ310" s="21"/>
      <c r="BK310" s="21"/>
      <c r="BL310" s="21"/>
      <c r="BM310" s="21"/>
      <c r="BN310" s="21"/>
      <c r="BO310" s="21"/>
      <c r="BP310" s="21"/>
      <c r="BQ310" s="21"/>
      <c r="BR310" s="21"/>
      <c r="BS310" s="21"/>
      <c r="BT310" s="21"/>
      <c r="BU310" s="25">
        <f t="shared" si="134"/>
        <v>0</v>
      </c>
    </row>
    <row r="311" spans="1:73" ht="27.75" customHeight="1" x14ac:dyDescent="0.15">
      <c r="A311" s="19">
        <v>44486</v>
      </c>
      <c r="B311" s="3">
        <f t="shared" si="128"/>
        <v>42</v>
      </c>
      <c r="C311" s="3">
        <f t="shared" si="129"/>
        <v>7</v>
      </c>
      <c r="D311" s="79">
        <f t="shared" si="130"/>
        <v>1.25</v>
      </c>
      <c r="E311" s="60">
        <f t="shared" si="124"/>
        <v>0</v>
      </c>
      <c r="F311" s="60">
        <f t="shared" si="125"/>
        <v>0</v>
      </c>
      <c r="G311" s="80">
        <f t="shared" si="126"/>
        <v>1.5</v>
      </c>
      <c r="H311" s="60">
        <f t="shared" si="115"/>
        <v>1</v>
      </c>
      <c r="I311" s="61">
        <f t="shared" si="135"/>
        <v>0</v>
      </c>
      <c r="J311" s="21"/>
      <c r="K311" s="21"/>
      <c r="L311" s="21"/>
      <c r="M311" s="21"/>
      <c r="N311" s="22"/>
      <c r="O311" s="22"/>
      <c r="P311" s="85">
        <f t="shared" si="131"/>
        <v>0</v>
      </c>
      <c r="Q311" s="66">
        <f t="shared" si="116"/>
        <v>0</v>
      </c>
      <c r="R311" s="82">
        <f>(SUMIF($B$21:B311,B311,$Q$21:Q311))</f>
        <v>0</v>
      </c>
      <c r="S311" s="83">
        <f t="shared" si="140"/>
        <v>-2.4166666666666665</v>
      </c>
      <c r="T311" s="22">
        <f t="shared" si="117"/>
        <v>0</v>
      </c>
      <c r="U311" s="84">
        <f t="shared" si="118"/>
        <v>0</v>
      </c>
      <c r="V311" s="1">
        <f t="shared" si="119"/>
        <v>0</v>
      </c>
      <c r="W311" s="1">
        <f t="shared" si="120"/>
        <v>0</v>
      </c>
      <c r="X311" s="1">
        <f t="shared" si="127"/>
        <v>0</v>
      </c>
      <c r="Y311" s="83">
        <f t="shared" si="121"/>
        <v>0</v>
      </c>
      <c r="Z311" s="83">
        <f t="shared" si="122"/>
        <v>0</v>
      </c>
      <c r="AA311" s="1">
        <f t="shared" si="136"/>
        <v>0</v>
      </c>
      <c r="AB311" s="82"/>
      <c r="AC311" s="1"/>
      <c r="AD311" s="1">
        <f t="shared" si="123"/>
        <v>0</v>
      </c>
      <c r="AE311" s="21"/>
      <c r="AF311" s="20"/>
      <c r="AG311" s="20"/>
      <c r="AH311" s="21"/>
      <c r="AI311" s="21"/>
      <c r="AJ311" s="21"/>
      <c r="AK311" s="23"/>
      <c r="AL311" s="1">
        <f t="shared" si="137"/>
        <v>0</v>
      </c>
      <c r="AM311" s="1">
        <f t="shared" si="138"/>
        <v>7</v>
      </c>
      <c r="AN311" s="1">
        <f t="shared" si="139"/>
        <v>0.125</v>
      </c>
      <c r="AO311" s="96"/>
      <c r="AP311" s="96"/>
      <c r="AQ311" s="96"/>
      <c r="AR311" s="96"/>
      <c r="AS311" s="24">
        <f t="shared" si="132"/>
        <v>44486</v>
      </c>
      <c r="AT311" s="4">
        <f t="shared" si="133"/>
        <v>0</v>
      </c>
      <c r="AU311" s="21"/>
      <c r="AV311" s="21"/>
      <c r="AW311" s="21"/>
      <c r="AX311" s="21"/>
      <c r="AY311" s="21"/>
      <c r="AZ311" s="21"/>
      <c r="BA311" s="21"/>
      <c r="BB311" s="21"/>
      <c r="BC311" s="21"/>
      <c r="BD311" s="21"/>
      <c r="BE311" s="21"/>
      <c r="BF311" s="21"/>
      <c r="BG311" s="21"/>
      <c r="BH311" s="21"/>
      <c r="BI311" s="21"/>
      <c r="BJ311" s="21"/>
      <c r="BK311" s="21"/>
      <c r="BL311" s="21"/>
      <c r="BM311" s="21"/>
      <c r="BN311" s="21"/>
      <c r="BO311" s="21"/>
      <c r="BP311" s="21"/>
      <c r="BQ311" s="21"/>
      <c r="BR311" s="21"/>
      <c r="BS311" s="21"/>
      <c r="BT311" s="21"/>
      <c r="BU311" s="25">
        <f t="shared" si="134"/>
        <v>0</v>
      </c>
    </row>
    <row r="312" spans="1:73" ht="27.75" customHeight="1" x14ac:dyDescent="0.15">
      <c r="A312" s="19">
        <v>44487</v>
      </c>
      <c r="B312" s="3">
        <f t="shared" si="128"/>
        <v>42</v>
      </c>
      <c r="C312" s="3">
        <f t="shared" si="129"/>
        <v>1</v>
      </c>
      <c r="D312" s="79">
        <f t="shared" si="130"/>
        <v>1.25</v>
      </c>
      <c r="E312" s="60">
        <f t="shared" si="124"/>
        <v>0</v>
      </c>
      <c r="F312" s="60">
        <f t="shared" si="125"/>
        <v>0</v>
      </c>
      <c r="G312" s="80">
        <f t="shared" si="126"/>
        <v>1</v>
      </c>
      <c r="H312" s="60">
        <f t="shared" si="115"/>
        <v>1</v>
      </c>
      <c r="I312" s="61">
        <f t="shared" si="135"/>
        <v>0</v>
      </c>
      <c r="J312" s="21"/>
      <c r="K312" s="21"/>
      <c r="L312" s="21"/>
      <c r="M312" s="21"/>
      <c r="N312" s="22"/>
      <c r="O312" s="22"/>
      <c r="P312" s="85">
        <f t="shared" si="131"/>
        <v>0</v>
      </c>
      <c r="Q312" s="66">
        <f t="shared" si="116"/>
        <v>0</v>
      </c>
      <c r="R312" s="82">
        <f>(SUMIF($B$21:B312,B312,$Q$21:Q312))</f>
        <v>0</v>
      </c>
      <c r="S312" s="83">
        <f t="shared" si="140"/>
        <v>-2.4166666666666665</v>
      </c>
      <c r="T312" s="22">
        <f t="shared" si="117"/>
        <v>0</v>
      </c>
      <c r="U312" s="84">
        <f t="shared" si="118"/>
        <v>0</v>
      </c>
      <c r="V312" s="1">
        <f t="shared" si="119"/>
        <v>0</v>
      </c>
      <c r="W312" s="1">
        <f t="shared" si="120"/>
        <v>0</v>
      </c>
      <c r="X312" s="1">
        <f t="shared" si="127"/>
        <v>0</v>
      </c>
      <c r="Y312" s="83">
        <f t="shared" si="121"/>
        <v>0</v>
      </c>
      <c r="Z312" s="83">
        <f t="shared" si="122"/>
        <v>0</v>
      </c>
      <c r="AA312" s="1">
        <f t="shared" si="136"/>
        <v>0</v>
      </c>
      <c r="AB312" s="82"/>
      <c r="AC312" s="1"/>
      <c r="AD312" s="1">
        <f t="shared" si="123"/>
        <v>0</v>
      </c>
      <c r="AE312" s="21"/>
      <c r="AF312" s="20"/>
      <c r="AG312" s="20"/>
      <c r="AH312" s="21"/>
      <c r="AI312" s="21"/>
      <c r="AJ312" s="21"/>
      <c r="AK312" s="23"/>
      <c r="AL312" s="1">
        <f t="shared" si="137"/>
        <v>0</v>
      </c>
      <c r="AM312" s="1">
        <f t="shared" si="138"/>
        <v>7</v>
      </c>
      <c r="AN312" s="1">
        <f t="shared" si="139"/>
        <v>0.125</v>
      </c>
      <c r="AO312" s="96"/>
      <c r="AP312" s="96"/>
      <c r="AQ312" s="96"/>
      <c r="AR312" s="96"/>
      <c r="AS312" s="24">
        <f t="shared" si="132"/>
        <v>44487</v>
      </c>
      <c r="AT312" s="4">
        <f t="shared" si="133"/>
        <v>0</v>
      </c>
      <c r="AU312" s="21"/>
      <c r="AV312" s="21"/>
      <c r="AW312" s="21"/>
      <c r="AX312" s="21"/>
      <c r="AY312" s="21"/>
      <c r="AZ312" s="21"/>
      <c r="BA312" s="21"/>
      <c r="BB312" s="21"/>
      <c r="BC312" s="21"/>
      <c r="BD312" s="21"/>
      <c r="BE312" s="21"/>
      <c r="BF312" s="21"/>
      <c r="BG312" s="21"/>
      <c r="BH312" s="21"/>
      <c r="BI312" s="21"/>
      <c r="BJ312" s="21"/>
      <c r="BK312" s="21"/>
      <c r="BL312" s="21"/>
      <c r="BM312" s="21"/>
      <c r="BN312" s="21"/>
      <c r="BO312" s="21"/>
      <c r="BP312" s="21"/>
      <c r="BQ312" s="21"/>
      <c r="BR312" s="21"/>
      <c r="BS312" s="21"/>
      <c r="BT312" s="21"/>
      <c r="BU312" s="25">
        <f t="shared" si="134"/>
        <v>0</v>
      </c>
    </row>
    <row r="313" spans="1:73" ht="27.75" customHeight="1" x14ac:dyDescent="0.15">
      <c r="A313" s="19">
        <v>44488</v>
      </c>
      <c r="B313" s="3">
        <f t="shared" si="128"/>
        <v>43</v>
      </c>
      <c r="C313" s="3">
        <f t="shared" si="129"/>
        <v>2</v>
      </c>
      <c r="D313" s="79">
        <f t="shared" si="130"/>
        <v>1.25</v>
      </c>
      <c r="E313" s="60">
        <f t="shared" si="124"/>
        <v>0</v>
      </c>
      <c r="F313" s="60">
        <f t="shared" si="125"/>
        <v>0</v>
      </c>
      <c r="G313" s="80">
        <f t="shared" si="126"/>
        <v>1</v>
      </c>
      <c r="H313" s="60">
        <f t="shared" si="115"/>
        <v>1</v>
      </c>
      <c r="I313" s="61">
        <f t="shared" si="135"/>
        <v>0</v>
      </c>
      <c r="J313" s="21"/>
      <c r="K313" s="21"/>
      <c r="L313" s="21"/>
      <c r="M313" s="21"/>
      <c r="N313" s="22"/>
      <c r="O313" s="22"/>
      <c r="P313" s="85">
        <f t="shared" si="131"/>
        <v>0</v>
      </c>
      <c r="Q313" s="66">
        <f t="shared" si="116"/>
        <v>0</v>
      </c>
      <c r="R313" s="82">
        <f>(SUMIF($B$21:B313,B313,$Q$21:Q313))</f>
        <v>0</v>
      </c>
      <c r="S313" s="83">
        <f t="shared" si="140"/>
        <v>-2.4166666666666665</v>
      </c>
      <c r="T313" s="22">
        <f t="shared" si="117"/>
        <v>0</v>
      </c>
      <c r="U313" s="84">
        <f t="shared" si="118"/>
        <v>0</v>
      </c>
      <c r="V313" s="1">
        <f t="shared" si="119"/>
        <v>0</v>
      </c>
      <c r="W313" s="1">
        <f t="shared" si="120"/>
        <v>0</v>
      </c>
      <c r="X313" s="1">
        <f t="shared" si="127"/>
        <v>0</v>
      </c>
      <c r="Y313" s="83">
        <f t="shared" si="121"/>
        <v>0</v>
      </c>
      <c r="Z313" s="83">
        <f t="shared" si="122"/>
        <v>0</v>
      </c>
      <c r="AA313" s="1">
        <f t="shared" si="136"/>
        <v>0</v>
      </c>
      <c r="AB313" s="82"/>
      <c r="AC313" s="1"/>
      <c r="AD313" s="1">
        <f t="shared" si="123"/>
        <v>0</v>
      </c>
      <c r="AE313" s="21"/>
      <c r="AF313" s="20"/>
      <c r="AG313" s="20"/>
      <c r="AH313" s="21"/>
      <c r="AI313" s="21"/>
      <c r="AJ313" s="21"/>
      <c r="AK313" s="23"/>
      <c r="AL313" s="1">
        <f t="shared" si="137"/>
        <v>0</v>
      </c>
      <c r="AM313" s="1">
        <f t="shared" si="138"/>
        <v>7</v>
      </c>
      <c r="AN313" s="1">
        <f t="shared" si="139"/>
        <v>0.125</v>
      </c>
      <c r="AO313" s="96"/>
      <c r="AP313" s="96"/>
      <c r="AQ313" s="96"/>
      <c r="AR313" s="96"/>
      <c r="AS313" s="24">
        <f t="shared" si="132"/>
        <v>44488</v>
      </c>
      <c r="AT313" s="4">
        <f t="shared" si="133"/>
        <v>0</v>
      </c>
      <c r="AU313" s="21"/>
      <c r="AV313" s="21"/>
      <c r="AW313" s="21"/>
      <c r="AX313" s="21"/>
      <c r="AY313" s="21"/>
      <c r="AZ313" s="21"/>
      <c r="BA313" s="21"/>
      <c r="BB313" s="21"/>
      <c r="BC313" s="21"/>
      <c r="BD313" s="21"/>
      <c r="BE313" s="21"/>
      <c r="BF313" s="21"/>
      <c r="BG313" s="21"/>
      <c r="BH313" s="21"/>
      <c r="BI313" s="21"/>
      <c r="BJ313" s="21"/>
      <c r="BK313" s="21"/>
      <c r="BL313" s="21"/>
      <c r="BM313" s="21"/>
      <c r="BN313" s="21"/>
      <c r="BO313" s="21"/>
      <c r="BP313" s="21"/>
      <c r="BQ313" s="21"/>
      <c r="BR313" s="21"/>
      <c r="BS313" s="21"/>
      <c r="BT313" s="21"/>
      <c r="BU313" s="25">
        <f t="shared" si="134"/>
        <v>0</v>
      </c>
    </row>
    <row r="314" spans="1:73" ht="27.75" customHeight="1" x14ac:dyDescent="0.15">
      <c r="A314" s="19">
        <v>44489</v>
      </c>
      <c r="B314" s="3">
        <f t="shared" si="128"/>
        <v>43</v>
      </c>
      <c r="C314" s="3">
        <f t="shared" si="129"/>
        <v>3</v>
      </c>
      <c r="D314" s="79">
        <f t="shared" si="130"/>
        <v>1.25</v>
      </c>
      <c r="E314" s="60">
        <f t="shared" si="124"/>
        <v>0</v>
      </c>
      <c r="F314" s="60">
        <f t="shared" si="125"/>
        <v>0</v>
      </c>
      <c r="G314" s="80">
        <f t="shared" si="126"/>
        <v>1</v>
      </c>
      <c r="H314" s="60">
        <f t="shared" si="115"/>
        <v>1</v>
      </c>
      <c r="I314" s="61">
        <f t="shared" si="135"/>
        <v>0</v>
      </c>
      <c r="J314" s="21"/>
      <c r="K314" s="21"/>
      <c r="L314" s="21"/>
      <c r="M314" s="21"/>
      <c r="N314" s="22"/>
      <c r="O314" s="22"/>
      <c r="P314" s="85">
        <f t="shared" si="131"/>
        <v>0</v>
      </c>
      <c r="Q314" s="66">
        <f t="shared" si="116"/>
        <v>0</v>
      </c>
      <c r="R314" s="82">
        <f>(SUMIF($B$21:B314,B314,$Q$21:Q314))</f>
        <v>0</v>
      </c>
      <c r="S314" s="83">
        <f t="shared" si="140"/>
        <v>-2.4166666666666665</v>
      </c>
      <c r="T314" s="22">
        <f t="shared" si="117"/>
        <v>0</v>
      </c>
      <c r="U314" s="84">
        <f t="shared" si="118"/>
        <v>0</v>
      </c>
      <c r="V314" s="1">
        <f t="shared" si="119"/>
        <v>0</v>
      </c>
      <c r="W314" s="1">
        <f t="shared" si="120"/>
        <v>0</v>
      </c>
      <c r="X314" s="1">
        <f t="shared" si="127"/>
        <v>0</v>
      </c>
      <c r="Y314" s="83">
        <f t="shared" si="121"/>
        <v>0</v>
      </c>
      <c r="Z314" s="83">
        <f t="shared" si="122"/>
        <v>0</v>
      </c>
      <c r="AA314" s="1">
        <f t="shared" si="136"/>
        <v>0</v>
      </c>
      <c r="AB314" s="82"/>
      <c r="AC314" s="1"/>
      <c r="AD314" s="1">
        <f t="shared" si="123"/>
        <v>0</v>
      </c>
      <c r="AE314" s="21"/>
      <c r="AF314" s="20"/>
      <c r="AG314" s="20"/>
      <c r="AH314" s="21"/>
      <c r="AI314" s="21"/>
      <c r="AJ314" s="21"/>
      <c r="AK314" s="23"/>
      <c r="AL314" s="1">
        <f t="shared" si="137"/>
        <v>0</v>
      </c>
      <c r="AM314" s="1">
        <f t="shared" si="138"/>
        <v>7</v>
      </c>
      <c r="AN314" s="1">
        <f t="shared" si="139"/>
        <v>0.125</v>
      </c>
      <c r="AO314" s="96"/>
      <c r="AP314" s="96"/>
      <c r="AQ314" s="96"/>
      <c r="AR314" s="96"/>
      <c r="AS314" s="24">
        <f t="shared" si="132"/>
        <v>44489</v>
      </c>
      <c r="AT314" s="4">
        <f t="shared" si="133"/>
        <v>0</v>
      </c>
      <c r="AU314" s="21"/>
      <c r="AV314" s="21"/>
      <c r="AW314" s="21"/>
      <c r="AX314" s="21"/>
      <c r="AY314" s="21"/>
      <c r="AZ314" s="21"/>
      <c r="BA314" s="21"/>
      <c r="BB314" s="21"/>
      <c r="BC314" s="21"/>
      <c r="BD314" s="21"/>
      <c r="BE314" s="21"/>
      <c r="BF314" s="21"/>
      <c r="BG314" s="21"/>
      <c r="BH314" s="21"/>
      <c r="BI314" s="21"/>
      <c r="BJ314" s="21"/>
      <c r="BK314" s="21"/>
      <c r="BL314" s="21"/>
      <c r="BM314" s="21"/>
      <c r="BN314" s="21"/>
      <c r="BO314" s="21"/>
      <c r="BP314" s="21"/>
      <c r="BQ314" s="21"/>
      <c r="BR314" s="21"/>
      <c r="BS314" s="21"/>
      <c r="BT314" s="21"/>
      <c r="BU314" s="25">
        <f t="shared" si="134"/>
        <v>0</v>
      </c>
    </row>
    <row r="315" spans="1:73" ht="27.75" customHeight="1" x14ac:dyDescent="0.15">
      <c r="A315" s="19">
        <v>44490</v>
      </c>
      <c r="B315" s="3">
        <f t="shared" si="128"/>
        <v>43</v>
      </c>
      <c r="C315" s="3">
        <f t="shared" si="129"/>
        <v>4</v>
      </c>
      <c r="D315" s="79">
        <f t="shared" si="130"/>
        <v>1.25</v>
      </c>
      <c r="E315" s="60">
        <f t="shared" si="124"/>
        <v>0</v>
      </c>
      <c r="F315" s="60">
        <f t="shared" si="125"/>
        <v>0</v>
      </c>
      <c r="G315" s="80">
        <f t="shared" si="126"/>
        <v>1</v>
      </c>
      <c r="H315" s="60">
        <f t="shared" si="115"/>
        <v>1</v>
      </c>
      <c r="I315" s="61">
        <f t="shared" si="135"/>
        <v>0</v>
      </c>
      <c r="J315" s="21"/>
      <c r="K315" s="21"/>
      <c r="L315" s="21"/>
      <c r="M315" s="21"/>
      <c r="N315" s="22"/>
      <c r="O315" s="22"/>
      <c r="P315" s="85">
        <f t="shared" si="131"/>
        <v>0</v>
      </c>
      <c r="Q315" s="66">
        <f t="shared" si="116"/>
        <v>0</v>
      </c>
      <c r="R315" s="82">
        <f>(SUMIF($B$21:B315,B315,$Q$21:Q315))</f>
        <v>0</v>
      </c>
      <c r="S315" s="83">
        <f t="shared" si="140"/>
        <v>-2.4166666666666665</v>
      </c>
      <c r="T315" s="22">
        <f t="shared" si="117"/>
        <v>0</v>
      </c>
      <c r="U315" s="84">
        <f t="shared" si="118"/>
        <v>0</v>
      </c>
      <c r="V315" s="1">
        <f t="shared" si="119"/>
        <v>0</v>
      </c>
      <c r="W315" s="1">
        <f t="shared" si="120"/>
        <v>0</v>
      </c>
      <c r="X315" s="1">
        <f t="shared" si="127"/>
        <v>0</v>
      </c>
      <c r="Y315" s="83">
        <f t="shared" si="121"/>
        <v>0</v>
      </c>
      <c r="Z315" s="83">
        <f t="shared" si="122"/>
        <v>0</v>
      </c>
      <c r="AA315" s="1">
        <f t="shared" si="136"/>
        <v>0</v>
      </c>
      <c r="AB315" s="82"/>
      <c r="AC315" s="1"/>
      <c r="AD315" s="1">
        <f t="shared" si="123"/>
        <v>0</v>
      </c>
      <c r="AE315" s="21"/>
      <c r="AF315" s="20"/>
      <c r="AG315" s="20"/>
      <c r="AH315" s="21"/>
      <c r="AI315" s="21"/>
      <c r="AJ315" s="21"/>
      <c r="AK315" s="23"/>
      <c r="AL315" s="1">
        <f t="shared" si="137"/>
        <v>0</v>
      </c>
      <c r="AM315" s="1">
        <f t="shared" si="138"/>
        <v>7</v>
      </c>
      <c r="AN315" s="1">
        <f t="shared" si="139"/>
        <v>0.125</v>
      </c>
      <c r="AO315" s="96"/>
      <c r="AP315" s="96"/>
      <c r="AQ315" s="96"/>
      <c r="AR315" s="96"/>
      <c r="AS315" s="24">
        <f t="shared" si="132"/>
        <v>44490</v>
      </c>
      <c r="AT315" s="4">
        <f t="shared" si="133"/>
        <v>0</v>
      </c>
      <c r="AU315" s="21"/>
      <c r="AV315" s="21"/>
      <c r="AW315" s="21"/>
      <c r="AX315" s="21"/>
      <c r="AY315" s="21"/>
      <c r="AZ315" s="21"/>
      <c r="BA315" s="21"/>
      <c r="BB315" s="21"/>
      <c r="BC315" s="21"/>
      <c r="BD315" s="21"/>
      <c r="BE315" s="21"/>
      <c r="BF315" s="21"/>
      <c r="BG315" s="21"/>
      <c r="BH315" s="21"/>
      <c r="BI315" s="21"/>
      <c r="BJ315" s="21"/>
      <c r="BK315" s="21"/>
      <c r="BL315" s="21"/>
      <c r="BM315" s="21"/>
      <c r="BN315" s="21"/>
      <c r="BO315" s="21"/>
      <c r="BP315" s="21"/>
      <c r="BQ315" s="21"/>
      <c r="BR315" s="21"/>
      <c r="BS315" s="21"/>
      <c r="BT315" s="21"/>
      <c r="BU315" s="25">
        <f t="shared" si="134"/>
        <v>0</v>
      </c>
    </row>
    <row r="316" spans="1:73" ht="27.75" customHeight="1" x14ac:dyDescent="0.15">
      <c r="A316" s="19">
        <v>44491</v>
      </c>
      <c r="B316" s="3">
        <f t="shared" si="128"/>
        <v>43</v>
      </c>
      <c r="C316" s="3">
        <f t="shared" si="129"/>
        <v>5</v>
      </c>
      <c r="D316" s="79">
        <f t="shared" si="130"/>
        <v>1.25</v>
      </c>
      <c r="E316" s="60">
        <f t="shared" si="124"/>
        <v>0</v>
      </c>
      <c r="F316" s="60">
        <f t="shared" si="125"/>
        <v>0</v>
      </c>
      <c r="G316" s="80">
        <f t="shared" si="126"/>
        <v>1</v>
      </c>
      <c r="H316" s="60">
        <f t="shared" si="115"/>
        <v>1</v>
      </c>
      <c r="I316" s="61">
        <f t="shared" si="135"/>
        <v>0</v>
      </c>
      <c r="J316" s="21"/>
      <c r="K316" s="21"/>
      <c r="L316" s="21"/>
      <c r="M316" s="21"/>
      <c r="N316" s="22"/>
      <c r="O316" s="22"/>
      <c r="P316" s="85">
        <f t="shared" si="131"/>
        <v>0</v>
      </c>
      <c r="Q316" s="66">
        <f t="shared" si="116"/>
        <v>0</v>
      </c>
      <c r="R316" s="82">
        <f>(SUMIF($B$21:B316,B316,$Q$21:Q316))</f>
        <v>0</v>
      </c>
      <c r="S316" s="83">
        <f t="shared" si="140"/>
        <v>-2.4166666666666665</v>
      </c>
      <c r="T316" s="22">
        <f t="shared" si="117"/>
        <v>0</v>
      </c>
      <c r="U316" s="84">
        <f t="shared" si="118"/>
        <v>0</v>
      </c>
      <c r="V316" s="1">
        <f t="shared" si="119"/>
        <v>0</v>
      </c>
      <c r="W316" s="1">
        <f t="shared" si="120"/>
        <v>0</v>
      </c>
      <c r="X316" s="1">
        <f t="shared" si="127"/>
        <v>0</v>
      </c>
      <c r="Y316" s="83">
        <f t="shared" si="121"/>
        <v>0</v>
      </c>
      <c r="Z316" s="83">
        <f t="shared" si="122"/>
        <v>0</v>
      </c>
      <c r="AA316" s="1">
        <f t="shared" si="136"/>
        <v>0</v>
      </c>
      <c r="AB316" s="82"/>
      <c r="AC316" s="1"/>
      <c r="AD316" s="1">
        <f t="shared" si="123"/>
        <v>0</v>
      </c>
      <c r="AE316" s="21"/>
      <c r="AF316" s="20"/>
      <c r="AG316" s="20"/>
      <c r="AH316" s="21"/>
      <c r="AI316" s="21"/>
      <c r="AJ316" s="21"/>
      <c r="AK316" s="23"/>
      <c r="AL316" s="1">
        <f t="shared" si="137"/>
        <v>0</v>
      </c>
      <c r="AM316" s="1">
        <f t="shared" si="138"/>
        <v>7</v>
      </c>
      <c r="AN316" s="1">
        <f t="shared" si="139"/>
        <v>0.125</v>
      </c>
      <c r="AO316" s="96"/>
      <c r="AP316" s="96"/>
      <c r="AQ316" s="96"/>
      <c r="AR316" s="96"/>
      <c r="AS316" s="24">
        <f t="shared" si="132"/>
        <v>44491</v>
      </c>
      <c r="AT316" s="4">
        <f t="shared" si="133"/>
        <v>0</v>
      </c>
      <c r="AU316" s="21"/>
      <c r="AV316" s="21"/>
      <c r="AW316" s="21"/>
      <c r="AX316" s="21"/>
      <c r="AY316" s="21"/>
      <c r="AZ316" s="21"/>
      <c r="BA316" s="21"/>
      <c r="BB316" s="21"/>
      <c r="BC316" s="21"/>
      <c r="BD316" s="21"/>
      <c r="BE316" s="21"/>
      <c r="BF316" s="21"/>
      <c r="BG316" s="21"/>
      <c r="BH316" s="21"/>
      <c r="BI316" s="21"/>
      <c r="BJ316" s="21"/>
      <c r="BK316" s="21"/>
      <c r="BL316" s="21"/>
      <c r="BM316" s="21"/>
      <c r="BN316" s="21"/>
      <c r="BO316" s="21"/>
      <c r="BP316" s="21"/>
      <c r="BQ316" s="21"/>
      <c r="BR316" s="21"/>
      <c r="BS316" s="21"/>
      <c r="BT316" s="21"/>
      <c r="BU316" s="25">
        <f t="shared" si="134"/>
        <v>0</v>
      </c>
    </row>
    <row r="317" spans="1:73" ht="27.75" customHeight="1" x14ac:dyDescent="0.15">
      <c r="A317" s="19">
        <v>44492</v>
      </c>
      <c r="B317" s="3">
        <f t="shared" si="128"/>
        <v>43</v>
      </c>
      <c r="C317" s="3">
        <f t="shared" si="129"/>
        <v>6</v>
      </c>
      <c r="D317" s="79">
        <f t="shared" si="130"/>
        <v>1.25</v>
      </c>
      <c r="E317" s="60">
        <f t="shared" si="124"/>
        <v>0</v>
      </c>
      <c r="F317" s="60">
        <f t="shared" si="125"/>
        <v>0</v>
      </c>
      <c r="G317" s="80">
        <f t="shared" si="126"/>
        <v>1</v>
      </c>
      <c r="H317" s="60">
        <f t="shared" si="115"/>
        <v>1</v>
      </c>
      <c r="I317" s="61">
        <f t="shared" si="135"/>
        <v>0</v>
      </c>
      <c r="J317" s="21"/>
      <c r="K317" s="21"/>
      <c r="L317" s="21"/>
      <c r="M317" s="21"/>
      <c r="N317" s="22"/>
      <c r="O317" s="22"/>
      <c r="P317" s="85">
        <f t="shared" si="131"/>
        <v>0</v>
      </c>
      <c r="Q317" s="66">
        <f t="shared" si="116"/>
        <v>0</v>
      </c>
      <c r="R317" s="82">
        <f>(SUMIF($B$21:B317,B317,$Q$21:Q317))</f>
        <v>0</v>
      </c>
      <c r="S317" s="83">
        <f t="shared" si="140"/>
        <v>-2.4166666666666665</v>
      </c>
      <c r="T317" s="22">
        <f t="shared" si="117"/>
        <v>0</v>
      </c>
      <c r="U317" s="84">
        <f t="shared" si="118"/>
        <v>0</v>
      </c>
      <c r="V317" s="1">
        <f t="shared" si="119"/>
        <v>0</v>
      </c>
      <c r="W317" s="1">
        <f t="shared" si="120"/>
        <v>0</v>
      </c>
      <c r="X317" s="1">
        <f t="shared" si="127"/>
        <v>0</v>
      </c>
      <c r="Y317" s="83">
        <f t="shared" si="121"/>
        <v>0</v>
      </c>
      <c r="Z317" s="83">
        <f t="shared" si="122"/>
        <v>0</v>
      </c>
      <c r="AA317" s="1">
        <f t="shared" si="136"/>
        <v>0</v>
      </c>
      <c r="AB317" s="82"/>
      <c r="AC317" s="1"/>
      <c r="AD317" s="1">
        <f t="shared" si="123"/>
        <v>0</v>
      </c>
      <c r="AE317" s="21"/>
      <c r="AF317" s="20"/>
      <c r="AG317" s="20"/>
      <c r="AH317" s="21"/>
      <c r="AI317" s="21"/>
      <c r="AJ317" s="21"/>
      <c r="AK317" s="23"/>
      <c r="AL317" s="1">
        <f t="shared" si="137"/>
        <v>0</v>
      </c>
      <c r="AM317" s="1">
        <f t="shared" si="138"/>
        <v>7</v>
      </c>
      <c r="AN317" s="1">
        <f t="shared" si="139"/>
        <v>0.125</v>
      </c>
      <c r="AO317" s="96"/>
      <c r="AP317" s="96"/>
      <c r="AQ317" s="96"/>
      <c r="AR317" s="96"/>
      <c r="AS317" s="24">
        <f t="shared" si="132"/>
        <v>44492</v>
      </c>
      <c r="AT317" s="4">
        <f t="shared" si="133"/>
        <v>0</v>
      </c>
      <c r="AU317" s="21"/>
      <c r="AV317" s="21"/>
      <c r="AW317" s="21"/>
      <c r="AX317" s="21"/>
      <c r="AY317" s="21"/>
      <c r="AZ317" s="21"/>
      <c r="BA317" s="21"/>
      <c r="BB317" s="21"/>
      <c r="BC317" s="21"/>
      <c r="BD317" s="21"/>
      <c r="BE317" s="21"/>
      <c r="BF317" s="21"/>
      <c r="BG317" s="21"/>
      <c r="BH317" s="21"/>
      <c r="BI317" s="21"/>
      <c r="BJ317" s="21"/>
      <c r="BK317" s="21"/>
      <c r="BL317" s="21"/>
      <c r="BM317" s="21"/>
      <c r="BN317" s="21"/>
      <c r="BO317" s="21"/>
      <c r="BP317" s="21"/>
      <c r="BQ317" s="21"/>
      <c r="BR317" s="21"/>
      <c r="BS317" s="21"/>
      <c r="BT317" s="21"/>
      <c r="BU317" s="25">
        <f t="shared" si="134"/>
        <v>0</v>
      </c>
    </row>
    <row r="318" spans="1:73" ht="27.75" customHeight="1" x14ac:dyDescent="0.15">
      <c r="A318" s="19">
        <v>44493</v>
      </c>
      <c r="B318" s="3">
        <f t="shared" si="128"/>
        <v>43</v>
      </c>
      <c r="C318" s="3">
        <f t="shared" si="129"/>
        <v>7</v>
      </c>
      <c r="D318" s="79">
        <f t="shared" si="130"/>
        <v>1.25</v>
      </c>
      <c r="E318" s="60">
        <f t="shared" si="124"/>
        <v>0</v>
      </c>
      <c r="F318" s="60">
        <f t="shared" si="125"/>
        <v>0</v>
      </c>
      <c r="G318" s="80">
        <f t="shared" si="126"/>
        <v>1.5</v>
      </c>
      <c r="H318" s="60">
        <f t="shared" si="115"/>
        <v>1</v>
      </c>
      <c r="I318" s="61">
        <f t="shared" si="135"/>
        <v>0</v>
      </c>
      <c r="J318" s="21"/>
      <c r="K318" s="21"/>
      <c r="L318" s="21"/>
      <c r="M318" s="21"/>
      <c r="N318" s="22"/>
      <c r="O318" s="22"/>
      <c r="P318" s="85">
        <f t="shared" si="131"/>
        <v>0</v>
      </c>
      <c r="Q318" s="66">
        <f t="shared" si="116"/>
        <v>0</v>
      </c>
      <c r="R318" s="82">
        <f>(SUMIF($B$21:B318,B318,$Q$21:Q318))</f>
        <v>0</v>
      </c>
      <c r="S318" s="83">
        <f t="shared" si="140"/>
        <v>-2.4166666666666665</v>
      </c>
      <c r="T318" s="22">
        <f t="shared" si="117"/>
        <v>0</v>
      </c>
      <c r="U318" s="84">
        <f t="shared" si="118"/>
        <v>0</v>
      </c>
      <c r="V318" s="1">
        <f t="shared" si="119"/>
        <v>0</v>
      </c>
      <c r="W318" s="1">
        <f t="shared" si="120"/>
        <v>0</v>
      </c>
      <c r="X318" s="1">
        <f t="shared" si="127"/>
        <v>0</v>
      </c>
      <c r="Y318" s="83">
        <f t="shared" si="121"/>
        <v>0</v>
      </c>
      <c r="Z318" s="83">
        <f t="shared" si="122"/>
        <v>0</v>
      </c>
      <c r="AA318" s="1">
        <f t="shared" si="136"/>
        <v>0</v>
      </c>
      <c r="AB318" s="82"/>
      <c r="AC318" s="1"/>
      <c r="AD318" s="1">
        <f t="shared" si="123"/>
        <v>0</v>
      </c>
      <c r="AE318" s="21"/>
      <c r="AF318" s="20"/>
      <c r="AG318" s="20"/>
      <c r="AH318" s="21"/>
      <c r="AI318" s="21"/>
      <c r="AJ318" s="21"/>
      <c r="AK318" s="23"/>
      <c r="AL318" s="1">
        <f t="shared" si="137"/>
        <v>0</v>
      </c>
      <c r="AM318" s="1">
        <f t="shared" si="138"/>
        <v>7</v>
      </c>
      <c r="AN318" s="1">
        <f t="shared" si="139"/>
        <v>0.125</v>
      </c>
      <c r="AO318" s="96"/>
      <c r="AP318" s="96"/>
      <c r="AQ318" s="96"/>
      <c r="AR318" s="96"/>
      <c r="AS318" s="24">
        <f t="shared" si="132"/>
        <v>44493</v>
      </c>
      <c r="AT318" s="4">
        <f t="shared" si="133"/>
        <v>0</v>
      </c>
      <c r="AU318" s="21"/>
      <c r="AV318" s="21"/>
      <c r="AW318" s="21"/>
      <c r="AX318" s="21"/>
      <c r="AY318" s="21"/>
      <c r="AZ318" s="21"/>
      <c r="BA318" s="21"/>
      <c r="BB318" s="21"/>
      <c r="BC318" s="21"/>
      <c r="BD318" s="21"/>
      <c r="BE318" s="21"/>
      <c r="BF318" s="21"/>
      <c r="BG318" s="21"/>
      <c r="BH318" s="21"/>
      <c r="BI318" s="21"/>
      <c r="BJ318" s="21"/>
      <c r="BK318" s="21"/>
      <c r="BL318" s="21"/>
      <c r="BM318" s="21"/>
      <c r="BN318" s="21"/>
      <c r="BO318" s="21"/>
      <c r="BP318" s="21"/>
      <c r="BQ318" s="21"/>
      <c r="BR318" s="21"/>
      <c r="BS318" s="21"/>
      <c r="BT318" s="21"/>
      <c r="BU318" s="25">
        <f t="shared" si="134"/>
        <v>0</v>
      </c>
    </row>
    <row r="319" spans="1:73" ht="27" customHeight="1" x14ac:dyDescent="0.15">
      <c r="A319" s="19">
        <v>44494</v>
      </c>
      <c r="B319" s="3">
        <f t="shared" si="128"/>
        <v>43</v>
      </c>
      <c r="C319" s="3">
        <f t="shared" si="129"/>
        <v>1</v>
      </c>
      <c r="D319" s="79">
        <f t="shared" si="130"/>
        <v>1.25</v>
      </c>
      <c r="E319" s="60">
        <f t="shared" si="124"/>
        <v>0</v>
      </c>
      <c r="F319" s="60">
        <f t="shared" si="125"/>
        <v>0</v>
      </c>
      <c r="G319" s="80">
        <f t="shared" si="126"/>
        <v>1</v>
      </c>
      <c r="H319" s="60">
        <f t="shared" si="115"/>
        <v>1</v>
      </c>
      <c r="I319" s="61">
        <f t="shared" si="135"/>
        <v>0</v>
      </c>
      <c r="J319" s="21"/>
      <c r="K319" s="21"/>
      <c r="L319" s="21"/>
      <c r="M319" s="21"/>
      <c r="N319" s="22"/>
      <c r="O319" s="22"/>
      <c r="P319" s="85">
        <f t="shared" si="131"/>
        <v>0</v>
      </c>
      <c r="Q319" s="66">
        <f t="shared" si="116"/>
        <v>0</v>
      </c>
      <c r="R319" s="82">
        <f>(SUMIF($B$21:B319,B319,$Q$21:Q319))</f>
        <v>0</v>
      </c>
      <c r="S319" s="83">
        <f t="shared" si="140"/>
        <v>-2.4166666666666665</v>
      </c>
      <c r="T319" s="22">
        <f t="shared" si="117"/>
        <v>0</v>
      </c>
      <c r="U319" s="84">
        <f t="shared" si="118"/>
        <v>0</v>
      </c>
      <c r="V319" s="1">
        <f t="shared" si="119"/>
        <v>0</v>
      </c>
      <c r="W319" s="1">
        <f t="shared" si="120"/>
        <v>0</v>
      </c>
      <c r="X319" s="1">
        <f t="shared" si="127"/>
        <v>0</v>
      </c>
      <c r="Y319" s="83">
        <f t="shared" si="121"/>
        <v>0</v>
      </c>
      <c r="Z319" s="83">
        <f t="shared" si="122"/>
        <v>0</v>
      </c>
      <c r="AA319" s="1">
        <f t="shared" si="136"/>
        <v>0</v>
      </c>
      <c r="AB319" s="82"/>
      <c r="AC319" s="1"/>
      <c r="AD319" s="1">
        <f t="shared" si="123"/>
        <v>0</v>
      </c>
      <c r="AE319" s="21"/>
      <c r="AF319" s="20"/>
      <c r="AG319" s="20"/>
      <c r="AH319" s="21"/>
      <c r="AI319" s="21"/>
      <c r="AJ319" s="21"/>
      <c r="AK319" s="23"/>
      <c r="AL319" s="1">
        <f t="shared" si="137"/>
        <v>0</v>
      </c>
      <c r="AM319" s="1">
        <f t="shared" si="138"/>
        <v>7</v>
      </c>
      <c r="AN319" s="1">
        <f t="shared" si="139"/>
        <v>0.125</v>
      </c>
      <c r="AO319" s="96"/>
      <c r="AP319" s="96"/>
      <c r="AQ319" s="96"/>
      <c r="AR319" s="96"/>
      <c r="AS319" s="24">
        <f t="shared" si="132"/>
        <v>44494</v>
      </c>
      <c r="AT319" s="4">
        <f t="shared" si="133"/>
        <v>0</v>
      </c>
      <c r="AU319" s="21"/>
      <c r="AV319" s="21"/>
      <c r="AW319" s="21"/>
      <c r="AX319" s="21"/>
      <c r="AY319" s="21"/>
      <c r="AZ319" s="21"/>
      <c r="BA319" s="21"/>
      <c r="BB319" s="21"/>
      <c r="BC319" s="21"/>
      <c r="BD319" s="21"/>
      <c r="BE319" s="21"/>
      <c r="BF319" s="21"/>
      <c r="BG319" s="21"/>
      <c r="BH319" s="21"/>
      <c r="BI319" s="21"/>
      <c r="BJ319" s="21"/>
      <c r="BK319" s="21"/>
      <c r="BL319" s="21"/>
      <c r="BM319" s="21"/>
      <c r="BN319" s="21"/>
      <c r="BO319" s="21"/>
      <c r="BP319" s="21"/>
      <c r="BQ319" s="21"/>
      <c r="BR319" s="21"/>
      <c r="BS319" s="21"/>
      <c r="BT319" s="21"/>
      <c r="BU319" s="25">
        <f t="shared" si="134"/>
        <v>0</v>
      </c>
    </row>
    <row r="320" spans="1:73" ht="27.75" customHeight="1" x14ac:dyDescent="0.15">
      <c r="A320" s="19">
        <v>44495</v>
      </c>
      <c r="B320" s="3">
        <f t="shared" si="128"/>
        <v>44</v>
      </c>
      <c r="C320" s="3">
        <f t="shared" si="129"/>
        <v>2</v>
      </c>
      <c r="D320" s="79">
        <f t="shared" si="130"/>
        <v>1.25</v>
      </c>
      <c r="E320" s="60">
        <f t="shared" si="124"/>
        <v>0</v>
      </c>
      <c r="F320" s="60">
        <f t="shared" si="125"/>
        <v>0</v>
      </c>
      <c r="G320" s="80">
        <f t="shared" si="126"/>
        <v>1</v>
      </c>
      <c r="H320" s="60">
        <f t="shared" si="115"/>
        <v>1</v>
      </c>
      <c r="I320" s="61">
        <f t="shared" si="135"/>
        <v>0</v>
      </c>
      <c r="J320" s="21"/>
      <c r="K320" s="21"/>
      <c r="L320" s="21"/>
      <c r="M320" s="21"/>
      <c r="N320" s="22"/>
      <c r="O320" s="22"/>
      <c r="P320" s="85">
        <f t="shared" si="131"/>
        <v>0</v>
      </c>
      <c r="Q320" s="66">
        <f t="shared" si="116"/>
        <v>0</v>
      </c>
      <c r="R320" s="82">
        <f>(SUMIF($B$21:B320,B320,$Q$21:Q320))</f>
        <v>0</v>
      </c>
      <c r="S320" s="83">
        <f t="shared" si="140"/>
        <v>-2.4166666666666665</v>
      </c>
      <c r="T320" s="22">
        <f t="shared" si="117"/>
        <v>0</v>
      </c>
      <c r="U320" s="84">
        <f t="shared" si="118"/>
        <v>0</v>
      </c>
      <c r="V320" s="1">
        <f t="shared" si="119"/>
        <v>0</v>
      </c>
      <c r="W320" s="1">
        <f t="shared" si="120"/>
        <v>0</v>
      </c>
      <c r="X320" s="1">
        <f t="shared" si="127"/>
        <v>0</v>
      </c>
      <c r="Y320" s="83">
        <f t="shared" si="121"/>
        <v>0</v>
      </c>
      <c r="Z320" s="83">
        <f t="shared" si="122"/>
        <v>0</v>
      </c>
      <c r="AA320" s="1">
        <f t="shared" si="136"/>
        <v>0</v>
      </c>
      <c r="AB320" s="82"/>
      <c r="AC320" s="1"/>
      <c r="AD320" s="1">
        <f t="shared" si="123"/>
        <v>0</v>
      </c>
      <c r="AE320" s="21"/>
      <c r="AF320" s="20"/>
      <c r="AG320" s="20"/>
      <c r="AH320" s="21"/>
      <c r="AI320" s="21"/>
      <c r="AJ320" s="21"/>
      <c r="AK320" s="23"/>
      <c r="AL320" s="1">
        <f t="shared" si="137"/>
        <v>0</v>
      </c>
      <c r="AM320" s="1">
        <f t="shared" si="138"/>
        <v>7</v>
      </c>
      <c r="AN320" s="1">
        <f t="shared" si="139"/>
        <v>0.125</v>
      </c>
      <c r="AO320" s="96"/>
      <c r="AP320" s="96"/>
      <c r="AQ320" s="96"/>
      <c r="AR320" s="96"/>
      <c r="AS320" s="24">
        <f t="shared" si="132"/>
        <v>44495</v>
      </c>
      <c r="AT320" s="4">
        <f t="shared" si="133"/>
        <v>0</v>
      </c>
      <c r="AU320" s="21"/>
      <c r="AV320" s="21"/>
      <c r="AW320" s="21"/>
      <c r="AX320" s="21"/>
      <c r="AY320" s="21"/>
      <c r="AZ320" s="21"/>
      <c r="BA320" s="21"/>
      <c r="BB320" s="21"/>
      <c r="BC320" s="21"/>
      <c r="BD320" s="21"/>
      <c r="BE320" s="21"/>
      <c r="BF320" s="21"/>
      <c r="BG320" s="21"/>
      <c r="BH320" s="21"/>
      <c r="BI320" s="21"/>
      <c r="BJ320" s="21"/>
      <c r="BK320" s="21"/>
      <c r="BL320" s="21"/>
      <c r="BM320" s="21"/>
      <c r="BN320" s="21"/>
      <c r="BO320" s="21"/>
      <c r="BP320" s="21"/>
      <c r="BQ320" s="21"/>
      <c r="BR320" s="21"/>
      <c r="BS320" s="21"/>
      <c r="BT320" s="21"/>
      <c r="BU320" s="25">
        <f t="shared" si="134"/>
        <v>0</v>
      </c>
    </row>
    <row r="321" spans="1:73" ht="27.75" customHeight="1" x14ac:dyDescent="0.15">
      <c r="A321" s="19">
        <v>44496</v>
      </c>
      <c r="B321" s="3">
        <f t="shared" si="128"/>
        <v>44</v>
      </c>
      <c r="C321" s="3">
        <f t="shared" si="129"/>
        <v>3</v>
      </c>
      <c r="D321" s="79">
        <f t="shared" si="130"/>
        <v>1.25</v>
      </c>
      <c r="E321" s="60">
        <f t="shared" si="124"/>
        <v>0</v>
      </c>
      <c r="F321" s="60">
        <f t="shared" si="125"/>
        <v>0</v>
      </c>
      <c r="G321" s="80">
        <f t="shared" si="126"/>
        <v>1</v>
      </c>
      <c r="H321" s="60">
        <f t="shared" si="115"/>
        <v>1</v>
      </c>
      <c r="I321" s="61">
        <f t="shared" si="135"/>
        <v>0</v>
      </c>
      <c r="J321" s="21"/>
      <c r="K321" s="21"/>
      <c r="L321" s="21"/>
      <c r="M321" s="21"/>
      <c r="N321" s="22"/>
      <c r="O321" s="22"/>
      <c r="P321" s="85">
        <f t="shared" si="131"/>
        <v>0</v>
      </c>
      <c r="Q321" s="66">
        <f t="shared" si="116"/>
        <v>0</v>
      </c>
      <c r="R321" s="82">
        <f>(SUMIF($B$21:B321,B321,$Q$21:Q321))</f>
        <v>0</v>
      </c>
      <c r="S321" s="83">
        <f t="shared" si="140"/>
        <v>-2.4166666666666665</v>
      </c>
      <c r="T321" s="22">
        <f t="shared" si="117"/>
        <v>0</v>
      </c>
      <c r="U321" s="84">
        <f t="shared" si="118"/>
        <v>0</v>
      </c>
      <c r="V321" s="1">
        <f t="shared" si="119"/>
        <v>0</v>
      </c>
      <c r="W321" s="1">
        <f t="shared" si="120"/>
        <v>0</v>
      </c>
      <c r="X321" s="1">
        <f t="shared" si="127"/>
        <v>0</v>
      </c>
      <c r="Y321" s="83">
        <f t="shared" si="121"/>
        <v>0</v>
      </c>
      <c r="Z321" s="83">
        <f t="shared" si="122"/>
        <v>0</v>
      </c>
      <c r="AA321" s="1">
        <f t="shared" si="136"/>
        <v>0</v>
      </c>
      <c r="AB321" s="82"/>
      <c r="AC321" s="1"/>
      <c r="AD321" s="1">
        <f t="shared" si="123"/>
        <v>0</v>
      </c>
      <c r="AE321" s="21"/>
      <c r="AF321" s="20"/>
      <c r="AG321" s="20"/>
      <c r="AH321" s="21"/>
      <c r="AI321" s="21"/>
      <c r="AJ321" s="21"/>
      <c r="AK321" s="23"/>
      <c r="AL321" s="1">
        <f t="shared" si="137"/>
        <v>0</v>
      </c>
      <c r="AM321" s="1">
        <f t="shared" si="138"/>
        <v>7</v>
      </c>
      <c r="AN321" s="1">
        <f t="shared" si="139"/>
        <v>0.125</v>
      </c>
      <c r="AO321" s="96"/>
      <c r="AP321" s="96"/>
      <c r="AQ321" s="96"/>
      <c r="AR321" s="96"/>
      <c r="AS321" s="24">
        <f t="shared" si="132"/>
        <v>44496</v>
      </c>
      <c r="AT321" s="4">
        <f t="shared" si="133"/>
        <v>0</v>
      </c>
      <c r="AU321" s="21"/>
      <c r="AV321" s="21"/>
      <c r="AW321" s="21"/>
      <c r="AX321" s="21"/>
      <c r="AY321" s="21"/>
      <c r="AZ321" s="21"/>
      <c r="BA321" s="21"/>
      <c r="BB321" s="21"/>
      <c r="BC321" s="21"/>
      <c r="BD321" s="21"/>
      <c r="BE321" s="21"/>
      <c r="BF321" s="21"/>
      <c r="BG321" s="21"/>
      <c r="BH321" s="21"/>
      <c r="BI321" s="21"/>
      <c r="BJ321" s="21"/>
      <c r="BK321" s="21"/>
      <c r="BL321" s="21"/>
      <c r="BM321" s="21"/>
      <c r="BN321" s="21"/>
      <c r="BO321" s="21"/>
      <c r="BP321" s="21"/>
      <c r="BQ321" s="21"/>
      <c r="BR321" s="21"/>
      <c r="BS321" s="21"/>
      <c r="BT321" s="21"/>
      <c r="BU321" s="25">
        <f t="shared" si="134"/>
        <v>0</v>
      </c>
    </row>
    <row r="322" spans="1:73" ht="27.75" customHeight="1" x14ac:dyDescent="0.15">
      <c r="A322" s="19">
        <v>44497</v>
      </c>
      <c r="B322" s="3">
        <f t="shared" si="128"/>
        <v>44</v>
      </c>
      <c r="C322" s="3">
        <f t="shared" si="129"/>
        <v>4</v>
      </c>
      <c r="D322" s="79">
        <f t="shared" si="130"/>
        <v>1.25</v>
      </c>
      <c r="E322" s="60">
        <f t="shared" si="124"/>
        <v>0</v>
      </c>
      <c r="F322" s="60">
        <f t="shared" si="125"/>
        <v>0</v>
      </c>
      <c r="G322" s="80">
        <f t="shared" si="126"/>
        <v>1</v>
      </c>
      <c r="H322" s="60">
        <f t="shared" si="115"/>
        <v>1</v>
      </c>
      <c r="I322" s="61">
        <f t="shared" si="135"/>
        <v>0</v>
      </c>
      <c r="J322" s="21"/>
      <c r="K322" s="21"/>
      <c r="L322" s="21"/>
      <c r="M322" s="21"/>
      <c r="N322" s="22"/>
      <c r="O322" s="22"/>
      <c r="P322" s="85">
        <f t="shared" si="131"/>
        <v>0</v>
      </c>
      <c r="Q322" s="66">
        <f t="shared" si="116"/>
        <v>0</v>
      </c>
      <c r="R322" s="82">
        <f>(SUMIF($B$21:B322,B322,$Q$21:Q322))</f>
        <v>0</v>
      </c>
      <c r="S322" s="83">
        <f t="shared" si="140"/>
        <v>-2.4166666666666665</v>
      </c>
      <c r="T322" s="22">
        <f t="shared" si="117"/>
        <v>0</v>
      </c>
      <c r="U322" s="84">
        <f t="shared" si="118"/>
        <v>0</v>
      </c>
      <c r="V322" s="1">
        <f t="shared" si="119"/>
        <v>0</v>
      </c>
      <c r="W322" s="1">
        <f t="shared" si="120"/>
        <v>0</v>
      </c>
      <c r="X322" s="1">
        <f t="shared" si="127"/>
        <v>0</v>
      </c>
      <c r="Y322" s="83">
        <f t="shared" si="121"/>
        <v>0</v>
      </c>
      <c r="Z322" s="83">
        <f t="shared" si="122"/>
        <v>0</v>
      </c>
      <c r="AA322" s="1">
        <f t="shared" si="136"/>
        <v>0</v>
      </c>
      <c r="AB322" s="82"/>
      <c r="AC322" s="1"/>
      <c r="AD322" s="1">
        <f t="shared" si="123"/>
        <v>0</v>
      </c>
      <c r="AE322" s="21"/>
      <c r="AF322" s="20"/>
      <c r="AG322" s="20"/>
      <c r="AH322" s="21"/>
      <c r="AI322" s="21"/>
      <c r="AJ322" s="21"/>
      <c r="AK322" s="23"/>
      <c r="AL322" s="1">
        <f t="shared" si="137"/>
        <v>0</v>
      </c>
      <c r="AM322" s="1">
        <f t="shared" si="138"/>
        <v>7</v>
      </c>
      <c r="AN322" s="1">
        <f t="shared" si="139"/>
        <v>0.125</v>
      </c>
      <c r="AO322" s="96"/>
      <c r="AP322" s="96"/>
      <c r="AQ322" s="96"/>
      <c r="AR322" s="96"/>
      <c r="AS322" s="24">
        <f t="shared" si="132"/>
        <v>44497</v>
      </c>
      <c r="AT322" s="4">
        <f t="shared" si="133"/>
        <v>0</v>
      </c>
      <c r="AU322" s="21"/>
      <c r="AV322" s="21"/>
      <c r="AW322" s="21"/>
      <c r="AX322" s="21"/>
      <c r="AY322" s="21"/>
      <c r="AZ322" s="21"/>
      <c r="BA322" s="21"/>
      <c r="BB322" s="21"/>
      <c r="BC322" s="21"/>
      <c r="BD322" s="21"/>
      <c r="BE322" s="21"/>
      <c r="BF322" s="21"/>
      <c r="BG322" s="21"/>
      <c r="BH322" s="21"/>
      <c r="BI322" s="21"/>
      <c r="BJ322" s="21"/>
      <c r="BK322" s="21"/>
      <c r="BL322" s="21"/>
      <c r="BM322" s="21"/>
      <c r="BN322" s="21"/>
      <c r="BO322" s="21"/>
      <c r="BP322" s="21"/>
      <c r="BQ322" s="21"/>
      <c r="BR322" s="21"/>
      <c r="BS322" s="21"/>
      <c r="BT322" s="21"/>
      <c r="BU322" s="25">
        <f t="shared" si="134"/>
        <v>0</v>
      </c>
    </row>
    <row r="323" spans="1:73" ht="27.75" customHeight="1" x14ac:dyDescent="0.15">
      <c r="A323" s="19">
        <v>44498</v>
      </c>
      <c r="B323" s="3">
        <f t="shared" si="128"/>
        <v>44</v>
      </c>
      <c r="C323" s="3">
        <f t="shared" si="129"/>
        <v>5</v>
      </c>
      <c r="D323" s="79">
        <f t="shared" si="130"/>
        <v>1.25</v>
      </c>
      <c r="E323" s="60">
        <f t="shared" si="124"/>
        <v>0</v>
      </c>
      <c r="F323" s="60">
        <f t="shared" si="125"/>
        <v>0</v>
      </c>
      <c r="G323" s="80">
        <f t="shared" si="126"/>
        <v>1</v>
      </c>
      <c r="H323" s="60">
        <f t="shared" si="115"/>
        <v>1</v>
      </c>
      <c r="I323" s="61">
        <f t="shared" si="135"/>
        <v>0</v>
      </c>
      <c r="J323" s="21"/>
      <c r="K323" s="21"/>
      <c r="L323" s="21"/>
      <c r="M323" s="21"/>
      <c r="N323" s="22"/>
      <c r="O323" s="22"/>
      <c r="P323" s="85">
        <f t="shared" si="131"/>
        <v>0</v>
      </c>
      <c r="Q323" s="66">
        <f t="shared" si="116"/>
        <v>0</v>
      </c>
      <c r="R323" s="82">
        <f>(SUMIF($B$21:B323,B323,$Q$21:Q323))</f>
        <v>0</v>
      </c>
      <c r="S323" s="83">
        <f t="shared" si="140"/>
        <v>-2.4166666666666665</v>
      </c>
      <c r="T323" s="22">
        <f t="shared" si="117"/>
        <v>0</v>
      </c>
      <c r="U323" s="84">
        <f t="shared" si="118"/>
        <v>0</v>
      </c>
      <c r="V323" s="1">
        <f t="shared" si="119"/>
        <v>0</v>
      </c>
      <c r="W323" s="1">
        <f t="shared" si="120"/>
        <v>0</v>
      </c>
      <c r="X323" s="1">
        <f t="shared" si="127"/>
        <v>0</v>
      </c>
      <c r="Y323" s="83">
        <f t="shared" si="121"/>
        <v>0</v>
      </c>
      <c r="Z323" s="83">
        <f t="shared" si="122"/>
        <v>0</v>
      </c>
      <c r="AA323" s="1">
        <f t="shared" si="136"/>
        <v>0</v>
      </c>
      <c r="AB323" s="82"/>
      <c r="AC323" s="1"/>
      <c r="AD323" s="1">
        <f t="shared" si="123"/>
        <v>0</v>
      </c>
      <c r="AE323" s="21"/>
      <c r="AF323" s="20"/>
      <c r="AG323" s="20"/>
      <c r="AH323" s="21"/>
      <c r="AI323" s="21"/>
      <c r="AJ323" s="21"/>
      <c r="AK323" s="23"/>
      <c r="AL323" s="1">
        <f t="shared" si="137"/>
        <v>0</v>
      </c>
      <c r="AM323" s="1">
        <f t="shared" si="138"/>
        <v>7</v>
      </c>
      <c r="AN323" s="1">
        <f t="shared" si="139"/>
        <v>0.125</v>
      </c>
      <c r="AO323" s="96"/>
      <c r="AP323" s="96"/>
      <c r="AQ323" s="96"/>
      <c r="AR323" s="96"/>
      <c r="AS323" s="24">
        <f t="shared" si="132"/>
        <v>44498</v>
      </c>
      <c r="AT323" s="4">
        <f t="shared" si="133"/>
        <v>0</v>
      </c>
      <c r="AU323" s="21"/>
      <c r="AV323" s="21"/>
      <c r="AW323" s="21"/>
      <c r="AX323" s="21"/>
      <c r="AY323" s="21"/>
      <c r="AZ323" s="21"/>
      <c r="BA323" s="21"/>
      <c r="BB323" s="21"/>
      <c r="BC323" s="21"/>
      <c r="BD323" s="21"/>
      <c r="BE323" s="21"/>
      <c r="BF323" s="21"/>
      <c r="BG323" s="21"/>
      <c r="BH323" s="21"/>
      <c r="BI323" s="21"/>
      <c r="BJ323" s="21"/>
      <c r="BK323" s="21"/>
      <c r="BL323" s="21"/>
      <c r="BM323" s="21"/>
      <c r="BN323" s="21"/>
      <c r="BO323" s="21"/>
      <c r="BP323" s="21"/>
      <c r="BQ323" s="21"/>
      <c r="BR323" s="21"/>
      <c r="BS323" s="21"/>
      <c r="BT323" s="21"/>
      <c r="BU323" s="25">
        <f t="shared" si="134"/>
        <v>0</v>
      </c>
    </row>
    <row r="324" spans="1:73" ht="27.75" customHeight="1" x14ac:dyDescent="0.15">
      <c r="A324" s="19">
        <v>44499</v>
      </c>
      <c r="B324" s="3">
        <f t="shared" si="128"/>
        <v>44</v>
      </c>
      <c r="C324" s="3">
        <f t="shared" si="129"/>
        <v>6</v>
      </c>
      <c r="D324" s="79">
        <f t="shared" si="130"/>
        <v>1.25</v>
      </c>
      <c r="E324" s="60">
        <f t="shared" si="124"/>
        <v>0</v>
      </c>
      <c r="F324" s="60">
        <f t="shared" si="125"/>
        <v>0</v>
      </c>
      <c r="G324" s="80">
        <f t="shared" si="126"/>
        <v>1</v>
      </c>
      <c r="H324" s="60">
        <f t="shared" si="115"/>
        <v>1</v>
      </c>
      <c r="I324" s="61">
        <f t="shared" si="135"/>
        <v>0</v>
      </c>
      <c r="J324" s="21"/>
      <c r="K324" s="21"/>
      <c r="L324" s="21"/>
      <c r="M324" s="21"/>
      <c r="N324" s="22"/>
      <c r="O324" s="22"/>
      <c r="P324" s="85">
        <f t="shared" si="131"/>
        <v>0</v>
      </c>
      <c r="Q324" s="66">
        <f t="shared" si="116"/>
        <v>0</v>
      </c>
      <c r="R324" s="82">
        <f>(SUMIF($B$21:B324,B324,$Q$21:Q324))</f>
        <v>0</v>
      </c>
      <c r="S324" s="83">
        <f t="shared" si="140"/>
        <v>-2.4166666666666665</v>
      </c>
      <c r="T324" s="22">
        <f t="shared" si="117"/>
        <v>0</v>
      </c>
      <c r="U324" s="84">
        <f t="shared" si="118"/>
        <v>0</v>
      </c>
      <c r="V324" s="1">
        <f t="shared" si="119"/>
        <v>0</v>
      </c>
      <c r="W324" s="1">
        <f t="shared" si="120"/>
        <v>0</v>
      </c>
      <c r="X324" s="1">
        <f t="shared" si="127"/>
        <v>0</v>
      </c>
      <c r="Y324" s="83">
        <f t="shared" si="121"/>
        <v>0</v>
      </c>
      <c r="Z324" s="83">
        <f t="shared" si="122"/>
        <v>0</v>
      </c>
      <c r="AA324" s="1">
        <f t="shared" si="136"/>
        <v>0</v>
      </c>
      <c r="AB324" s="82"/>
      <c r="AC324" s="1"/>
      <c r="AD324" s="1">
        <f t="shared" si="123"/>
        <v>0</v>
      </c>
      <c r="AE324" s="21"/>
      <c r="AF324" s="20"/>
      <c r="AG324" s="20"/>
      <c r="AH324" s="21"/>
      <c r="AI324" s="21"/>
      <c r="AJ324" s="21"/>
      <c r="AK324" s="23"/>
      <c r="AL324" s="1">
        <f t="shared" si="137"/>
        <v>0</v>
      </c>
      <c r="AM324" s="1">
        <f t="shared" si="138"/>
        <v>7</v>
      </c>
      <c r="AN324" s="1">
        <f t="shared" si="139"/>
        <v>0.125</v>
      </c>
      <c r="AO324" s="96"/>
      <c r="AP324" s="96"/>
      <c r="AQ324" s="96"/>
      <c r="AR324" s="96"/>
      <c r="AS324" s="24">
        <f t="shared" si="132"/>
        <v>44499</v>
      </c>
      <c r="AT324" s="4">
        <f t="shared" si="133"/>
        <v>0</v>
      </c>
      <c r="AU324" s="21"/>
      <c r="AV324" s="21"/>
      <c r="AW324" s="21"/>
      <c r="AX324" s="21"/>
      <c r="AY324" s="21"/>
      <c r="AZ324" s="21"/>
      <c r="BA324" s="21"/>
      <c r="BB324" s="21"/>
      <c r="BC324" s="21"/>
      <c r="BD324" s="21"/>
      <c r="BE324" s="21"/>
      <c r="BF324" s="21"/>
      <c r="BG324" s="21"/>
      <c r="BH324" s="21"/>
      <c r="BI324" s="21"/>
      <c r="BJ324" s="21"/>
      <c r="BK324" s="21"/>
      <c r="BL324" s="21"/>
      <c r="BM324" s="21"/>
      <c r="BN324" s="21"/>
      <c r="BO324" s="21"/>
      <c r="BP324" s="21"/>
      <c r="BQ324" s="21"/>
      <c r="BR324" s="21"/>
      <c r="BS324" s="21"/>
      <c r="BT324" s="21"/>
      <c r="BU324" s="25">
        <f t="shared" si="134"/>
        <v>0</v>
      </c>
    </row>
    <row r="325" spans="1:73" ht="27.75" customHeight="1" x14ac:dyDescent="0.15">
      <c r="A325" s="19">
        <v>44500</v>
      </c>
      <c r="B325" s="3">
        <f t="shared" si="128"/>
        <v>44</v>
      </c>
      <c r="C325" s="3">
        <f t="shared" si="129"/>
        <v>7</v>
      </c>
      <c r="D325" s="79">
        <f t="shared" si="130"/>
        <v>1.25</v>
      </c>
      <c r="E325" s="60">
        <f t="shared" si="124"/>
        <v>0</v>
      </c>
      <c r="F325" s="60">
        <f t="shared" si="125"/>
        <v>0</v>
      </c>
      <c r="G325" s="80">
        <f t="shared" si="126"/>
        <v>1.5</v>
      </c>
      <c r="H325" s="60">
        <f t="shared" si="115"/>
        <v>1</v>
      </c>
      <c r="I325" s="61">
        <f t="shared" si="135"/>
        <v>0</v>
      </c>
      <c r="J325" s="21"/>
      <c r="K325" s="21"/>
      <c r="L325" s="21"/>
      <c r="M325" s="21"/>
      <c r="N325" s="22"/>
      <c r="O325" s="22"/>
      <c r="P325" s="85">
        <f t="shared" si="131"/>
        <v>0</v>
      </c>
      <c r="Q325" s="66">
        <f t="shared" si="116"/>
        <v>0</v>
      </c>
      <c r="R325" s="82">
        <f>(SUMIF($B$21:B325,B325,$Q$21:Q325))</f>
        <v>0</v>
      </c>
      <c r="S325" s="83">
        <f t="shared" si="140"/>
        <v>-2.4166666666666665</v>
      </c>
      <c r="T325" s="22">
        <f t="shared" si="117"/>
        <v>0</v>
      </c>
      <c r="U325" s="84">
        <f t="shared" si="118"/>
        <v>0</v>
      </c>
      <c r="V325" s="1">
        <f t="shared" si="119"/>
        <v>0</v>
      </c>
      <c r="W325" s="1">
        <f t="shared" si="120"/>
        <v>0</v>
      </c>
      <c r="X325" s="1">
        <f t="shared" si="127"/>
        <v>0</v>
      </c>
      <c r="Y325" s="83">
        <f t="shared" si="121"/>
        <v>0</v>
      </c>
      <c r="Z325" s="83">
        <f t="shared" si="122"/>
        <v>0</v>
      </c>
      <c r="AA325" s="1">
        <f t="shared" si="136"/>
        <v>0</v>
      </c>
      <c r="AB325" s="82"/>
      <c r="AC325" s="1"/>
      <c r="AD325" s="1">
        <f t="shared" si="123"/>
        <v>0</v>
      </c>
      <c r="AE325" s="21"/>
      <c r="AF325" s="20"/>
      <c r="AG325" s="20"/>
      <c r="AH325" s="21"/>
      <c r="AI325" s="21"/>
      <c r="AJ325" s="21"/>
      <c r="AK325" s="23"/>
      <c r="AL325" s="1">
        <f t="shared" si="137"/>
        <v>0</v>
      </c>
      <c r="AM325" s="1">
        <f t="shared" si="138"/>
        <v>7</v>
      </c>
      <c r="AN325" s="1">
        <f t="shared" si="139"/>
        <v>0.125</v>
      </c>
      <c r="AO325" s="96"/>
      <c r="AP325" s="96"/>
      <c r="AQ325" s="96"/>
      <c r="AR325" s="96"/>
      <c r="AS325" s="24">
        <f t="shared" si="132"/>
        <v>44500</v>
      </c>
      <c r="AT325" s="4">
        <f t="shared" si="133"/>
        <v>0</v>
      </c>
      <c r="AU325" s="21"/>
      <c r="AV325" s="21"/>
      <c r="AW325" s="21"/>
      <c r="AX325" s="21"/>
      <c r="AY325" s="21"/>
      <c r="AZ325" s="21"/>
      <c r="BA325" s="21"/>
      <c r="BB325" s="21"/>
      <c r="BC325" s="21"/>
      <c r="BD325" s="21"/>
      <c r="BE325" s="21"/>
      <c r="BF325" s="21"/>
      <c r="BG325" s="21"/>
      <c r="BH325" s="21"/>
      <c r="BI325" s="21"/>
      <c r="BJ325" s="21"/>
      <c r="BK325" s="21"/>
      <c r="BL325" s="21"/>
      <c r="BM325" s="21"/>
      <c r="BN325" s="21"/>
      <c r="BO325" s="21"/>
      <c r="BP325" s="21"/>
      <c r="BQ325" s="21"/>
      <c r="BR325" s="21"/>
      <c r="BS325" s="21"/>
      <c r="BT325" s="21"/>
      <c r="BU325" s="25">
        <f t="shared" si="134"/>
        <v>0</v>
      </c>
    </row>
    <row r="326" spans="1:73" ht="27.75" customHeight="1" x14ac:dyDescent="0.15">
      <c r="A326" s="19">
        <v>44501</v>
      </c>
      <c r="B326" s="3">
        <f t="shared" si="128"/>
        <v>44</v>
      </c>
      <c r="C326" s="3">
        <f t="shared" si="129"/>
        <v>1</v>
      </c>
      <c r="D326" s="79">
        <f t="shared" si="130"/>
        <v>1.25</v>
      </c>
      <c r="E326" s="60">
        <f t="shared" si="124"/>
        <v>0</v>
      </c>
      <c r="F326" s="60">
        <f t="shared" si="125"/>
        <v>0</v>
      </c>
      <c r="G326" s="80">
        <f t="shared" si="126"/>
        <v>1</v>
      </c>
      <c r="H326" s="60">
        <f t="shared" si="115"/>
        <v>1</v>
      </c>
      <c r="I326" s="61">
        <f t="shared" si="135"/>
        <v>0</v>
      </c>
      <c r="J326" s="21"/>
      <c r="K326" s="21"/>
      <c r="L326" s="21"/>
      <c r="M326" s="21"/>
      <c r="N326" s="22"/>
      <c r="O326" s="22"/>
      <c r="P326" s="85">
        <f t="shared" si="131"/>
        <v>0</v>
      </c>
      <c r="Q326" s="66">
        <f t="shared" si="116"/>
        <v>0</v>
      </c>
      <c r="R326" s="82">
        <f>(SUMIF($B$21:B326,B326,$Q$21:Q326))</f>
        <v>0</v>
      </c>
      <c r="S326" s="83">
        <f t="shared" si="140"/>
        <v>-2.4166666666666665</v>
      </c>
      <c r="T326" s="22">
        <f t="shared" si="117"/>
        <v>0</v>
      </c>
      <c r="U326" s="84">
        <f t="shared" si="118"/>
        <v>0</v>
      </c>
      <c r="V326" s="1">
        <f t="shared" si="119"/>
        <v>0</v>
      </c>
      <c r="W326" s="1">
        <f t="shared" si="120"/>
        <v>0</v>
      </c>
      <c r="X326" s="1">
        <f t="shared" si="127"/>
        <v>0</v>
      </c>
      <c r="Y326" s="83">
        <f t="shared" si="121"/>
        <v>0</v>
      </c>
      <c r="Z326" s="83">
        <f t="shared" si="122"/>
        <v>0</v>
      </c>
      <c r="AA326" s="1">
        <f t="shared" si="136"/>
        <v>0</v>
      </c>
      <c r="AB326" s="82"/>
      <c r="AC326" s="1"/>
      <c r="AD326" s="1">
        <f t="shared" si="123"/>
        <v>0</v>
      </c>
      <c r="AE326" s="21"/>
      <c r="AF326" s="20"/>
      <c r="AG326" s="20"/>
      <c r="AH326" s="21"/>
      <c r="AI326" s="21"/>
      <c r="AJ326" s="21"/>
      <c r="AK326" s="23"/>
      <c r="AL326" s="1">
        <f t="shared" si="137"/>
        <v>0</v>
      </c>
      <c r="AM326" s="1">
        <f t="shared" si="138"/>
        <v>7</v>
      </c>
      <c r="AN326" s="1">
        <f t="shared" si="139"/>
        <v>0.125</v>
      </c>
      <c r="AO326" s="96"/>
      <c r="AP326" s="96"/>
      <c r="AQ326" s="96"/>
      <c r="AR326" s="96"/>
      <c r="AS326" s="24">
        <f t="shared" si="132"/>
        <v>44501</v>
      </c>
      <c r="AT326" s="4">
        <f t="shared" si="133"/>
        <v>0</v>
      </c>
      <c r="AU326" s="21"/>
      <c r="AV326" s="21"/>
      <c r="AW326" s="21"/>
      <c r="AX326" s="21"/>
      <c r="AY326" s="21"/>
      <c r="AZ326" s="21"/>
      <c r="BA326" s="21"/>
      <c r="BB326" s="21"/>
      <c r="BC326" s="21"/>
      <c r="BD326" s="21"/>
      <c r="BE326" s="21"/>
      <c r="BF326" s="21"/>
      <c r="BG326" s="21"/>
      <c r="BH326" s="21"/>
      <c r="BI326" s="21"/>
      <c r="BJ326" s="21"/>
      <c r="BK326" s="21"/>
      <c r="BL326" s="21"/>
      <c r="BM326" s="21"/>
      <c r="BN326" s="21"/>
      <c r="BO326" s="21"/>
      <c r="BP326" s="21"/>
      <c r="BQ326" s="21"/>
      <c r="BR326" s="21"/>
      <c r="BS326" s="21"/>
      <c r="BT326" s="21"/>
      <c r="BU326" s="25">
        <f t="shared" si="134"/>
        <v>0</v>
      </c>
    </row>
    <row r="327" spans="1:73" ht="27.75" customHeight="1" x14ac:dyDescent="0.15">
      <c r="A327" s="19">
        <v>44502</v>
      </c>
      <c r="B327" s="3">
        <f t="shared" si="128"/>
        <v>45</v>
      </c>
      <c r="C327" s="3">
        <f t="shared" si="129"/>
        <v>2</v>
      </c>
      <c r="D327" s="79">
        <f t="shared" si="130"/>
        <v>1.25</v>
      </c>
      <c r="E327" s="60">
        <f t="shared" si="124"/>
        <v>0</v>
      </c>
      <c r="F327" s="60">
        <f t="shared" si="125"/>
        <v>0</v>
      </c>
      <c r="G327" s="80">
        <f t="shared" si="126"/>
        <v>1</v>
      </c>
      <c r="H327" s="60">
        <f t="shared" si="115"/>
        <v>1</v>
      </c>
      <c r="I327" s="61">
        <f t="shared" si="135"/>
        <v>0</v>
      </c>
      <c r="J327" s="21"/>
      <c r="K327" s="21"/>
      <c r="L327" s="21"/>
      <c r="M327" s="21"/>
      <c r="N327" s="22"/>
      <c r="O327" s="22"/>
      <c r="P327" s="85">
        <f t="shared" si="131"/>
        <v>0</v>
      </c>
      <c r="Q327" s="66">
        <f t="shared" si="116"/>
        <v>0</v>
      </c>
      <c r="R327" s="82">
        <f>(SUMIF($B$21:B327,B327,$Q$21:Q327))</f>
        <v>0</v>
      </c>
      <c r="S327" s="83">
        <f t="shared" si="140"/>
        <v>-2.4166666666666665</v>
      </c>
      <c r="T327" s="22">
        <f t="shared" si="117"/>
        <v>0</v>
      </c>
      <c r="U327" s="84">
        <f t="shared" si="118"/>
        <v>0</v>
      </c>
      <c r="V327" s="1">
        <f t="shared" si="119"/>
        <v>0</v>
      </c>
      <c r="W327" s="1">
        <f t="shared" si="120"/>
        <v>0</v>
      </c>
      <c r="X327" s="1">
        <f t="shared" si="127"/>
        <v>0</v>
      </c>
      <c r="Y327" s="83">
        <f t="shared" si="121"/>
        <v>0</v>
      </c>
      <c r="Z327" s="83">
        <f t="shared" si="122"/>
        <v>0</v>
      </c>
      <c r="AA327" s="1">
        <f t="shared" si="136"/>
        <v>0</v>
      </c>
      <c r="AB327" s="82"/>
      <c r="AC327" s="1"/>
      <c r="AD327" s="1">
        <f t="shared" si="123"/>
        <v>0</v>
      </c>
      <c r="AE327" s="21"/>
      <c r="AF327" s="20"/>
      <c r="AG327" s="20"/>
      <c r="AH327" s="21"/>
      <c r="AI327" s="21"/>
      <c r="AJ327" s="21"/>
      <c r="AK327" s="23"/>
      <c r="AL327" s="1">
        <f t="shared" si="137"/>
        <v>0</v>
      </c>
      <c r="AM327" s="1">
        <f t="shared" si="138"/>
        <v>7</v>
      </c>
      <c r="AN327" s="1">
        <f t="shared" si="139"/>
        <v>0.125</v>
      </c>
      <c r="AO327" s="96"/>
      <c r="AP327" s="96"/>
      <c r="AQ327" s="96"/>
      <c r="AR327" s="96"/>
      <c r="AS327" s="24">
        <f t="shared" si="132"/>
        <v>44502</v>
      </c>
      <c r="AT327" s="4">
        <f t="shared" si="133"/>
        <v>0</v>
      </c>
      <c r="AU327" s="21"/>
      <c r="AV327" s="21"/>
      <c r="AW327" s="21"/>
      <c r="AX327" s="21"/>
      <c r="AY327" s="21"/>
      <c r="AZ327" s="21"/>
      <c r="BA327" s="21"/>
      <c r="BB327" s="21"/>
      <c r="BC327" s="21"/>
      <c r="BD327" s="21"/>
      <c r="BE327" s="21"/>
      <c r="BF327" s="21"/>
      <c r="BG327" s="21"/>
      <c r="BH327" s="21"/>
      <c r="BI327" s="21"/>
      <c r="BJ327" s="21"/>
      <c r="BK327" s="21"/>
      <c r="BL327" s="21"/>
      <c r="BM327" s="21"/>
      <c r="BN327" s="21"/>
      <c r="BO327" s="21"/>
      <c r="BP327" s="21"/>
      <c r="BQ327" s="21"/>
      <c r="BR327" s="21"/>
      <c r="BS327" s="21"/>
      <c r="BT327" s="21"/>
      <c r="BU327" s="25">
        <f t="shared" si="134"/>
        <v>0</v>
      </c>
    </row>
    <row r="328" spans="1:73" ht="27.75" customHeight="1" x14ac:dyDescent="0.15">
      <c r="A328" s="19">
        <v>44503</v>
      </c>
      <c r="B328" s="3">
        <f t="shared" si="128"/>
        <v>45</v>
      </c>
      <c r="C328" s="3">
        <f t="shared" si="129"/>
        <v>3</v>
      </c>
      <c r="D328" s="79">
        <f t="shared" si="130"/>
        <v>1.25</v>
      </c>
      <c r="E328" s="60">
        <f t="shared" si="124"/>
        <v>0</v>
      </c>
      <c r="F328" s="60">
        <f t="shared" si="125"/>
        <v>0</v>
      </c>
      <c r="G328" s="80">
        <f t="shared" si="126"/>
        <v>1</v>
      </c>
      <c r="H328" s="60">
        <f t="shared" si="115"/>
        <v>1</v>
      </c>
      <c r="I328" s="61">
        <f t="shared" si="135"/>
        <v>0</v>
      </c>
      <c r="J328" s="21"/>
      <c r="K328" s="21"/>
      <c r="L328" s="21"/>
      <c r="M328" s="21"/>
      <c r="N328" s="22"/>
      <c r="O328" s="22"/>
      <c r="P328" s="85">
        <f t="shared" si="131"/>
        <v>0</v>
      </c>
      <c r="Q328" s="66">
        <f t="shared" si="116"/>
        <v>0</v>
      </c>
      <c r="R328" s="82">
        <f>(SUMIF($B$21:B328,B328,$Q$21:Q328))</f>
        <v>0</v>
      </c>
      <c r="S328" s="83">
        <f t="shared" si="140"/>
        <v>-2.4166666666666665</v>
      </c>
      <c r="T328" s="22">
        <f t="shared" si="117"/>
        <v>0</v>
      </c>
      <c r="U328" s="84">
        <f t="shared" si="118"/>
        <v>0</v>
      </c>
      <c r="V328" s="1">
        <f t="shared" si="119"/>
        <v>0</v>
      </c>
      <c r="W328" s="1">
        <f t="shared" si="120"/>
        <v>0</v>
      </c>
      <c r="X328" s="1">
        <f t="shared" si="127"/>
        <v>0</v>
      </c>
      <c r="Y328" s="83">
        <f t="shared" si="121"/>
        <v>0</v>
      </c>
      <c r="Z328" s="83">
        <f t="shared" si="122"/>
        <v>0</v>
      </c>
      <c r="AA328" s="1">
        <f t="shared" si="136"/>
        <v>0</v>
      </c>
      <c r="AB328" s="82"/>
      <c r="AC328" s="1"/>
      <c r="AD328" s="1">
        <f t="shared" si="123"/>
        <v>0</v>
      </c>
      <c r="AE328" s="21"/>
      <c r="AF328" s="20"/>
      <c r="AG328" s="20"/>
      <c r="AH328" s="21"/>
      <c r="AI328" s="21"/>
      <c r="AJ328" s="21"/>
      <c r="AK328" s="23"/>
      <c r="AL328" s="1">
        <f t="shared" si="137"/>
        <v>0</v>
      </c>
      <c r="AM328" s="1">
        <f t="shared" si="138"/>
        <v>7</v>
      </c>
      <c r="AN328" s="1">
        <f t="shared" si="139"/>
        <v>0.125</v>
      </c>
      <c r="AO328" s="96"/>
      <c r="AP328" s="96"/>
      <c r="AQ328" s="96"/>
      <c r="AR328" s="96"/>
      <c r="AS328" s="24">
        <f t="shared" si="132"/>
        <v>44503</v>
      </c>
      <c r="AT328" s="4">
        <f t="shared" si="133"/>
        <v>0</v>
      </c>
      <c r="AU328" s="21"/>
      <c r="AV328" s="21"/>
      <c r="AW328" s="21"/>
      <c r="AX328" s="21"/>
      <c r="AY328" s="21"/>
      <c r="AZ328" s="21"/>
      <c r="BA328" s="21"/>
      <c r="BB328" s="21"/>
      <c r="BC328" s="21"/>
      <c r="BD328" s="21"/>
      <c r="BE328" s="21"/>
      <c r="BF328" s="21"/>
      <c r="BG328" s="21"/>
      <c r="BH328" s="21"/>
      <c r="BI328" s="21"/>
      <c r="BJ328" s="21"/>
      <c r="BK328" s="21"/>
      <c r="BL328" s="21"/>
      <c r="BM328" s="21"/>
      <c r="BN328" s="21"/>
      <c r="BO328" s="21"/>
      <c r="BP328" s="21"/>
      <c r="BQ328" s="21"/>
      <c r="BR328" s="21"/>
      <c r="BS328" s="21"/>
      <c r="BT328" s="21"/>
      <c r="BU328" s="25">
        <f t="shared" si="134"/>
        <v>0</v>
      </c>
    </row>
    <row r="329" spans="1:73" ht="27.75" customHeight="1" x14ac:dyDescent="0.15">
      <c r="A329" s="19">
        <v>44504</v>
      </c>
      <c r="B329" s="3">
        <f t="shared" si="128"/>
        <v>45</v>
      </c>
      <c r="C329" s="3">
        <f t="shared" si="129"/>
        <v>4</v>
      </c>
      <c r="D329" s="79">
        <f t="shared" si="130"/>
        <v>1.25</v>
      </c>
      <c r="E329" s="60">
        <f t="shared" si="124"/>
        <v>0</v>
      </c>
      <c r="F329" s="60">
        <f t="shared" si="125"/>
        <v>0</v>
      </c>
      <c r="G329" s="80">
        <f t="shared" si="126"/>
        <v>1</v>
      </c>
      <c r="H329" s="60">
        <f t="shared" si="115"/>
        <v>1</v>
      </c>
      <c r="I329" s="61">
        <f t="shared" si="135"/>
        <v>0</v>
      </c>
      <c r="J329" s="21"/>
      <c r="K329" s="21"/>
      <c r="L329" s="21"/>
      <c r="M329" s="21"/>
      <c r="N329" s="22"/>
      <c r="O329" s="22"/>
      <c r="P329" s="85">
        <f t="shared" si="131"/>
        <v>0</v>
      </c>
      <c r="Q329" s="66">
        <f t="shared" si="116"/>
        <v>0</v>
      </c>
      <c r="R329" s="82">
        <f>(SUMIF($B$21:B329,B329,$Q$21:Q329))</f>
        <v>0</v>
      </c>
      <c r="S329" s="83">
        <f t="shared" si="140"/>
        <v>-2.4166666666666665</v>
      </c>
      <c r="T329" s="22">
        <f t="shared" si="117"/>
        <v>0</v>
      </c>
      <c r="U329" s="84">
        <f t="shared" si="118"/>
        <v>0</v>
      </c>
      <c r="V329" s="1">
        <f t="shared" si="119"/>
        <v>0</v>
      </c>
      <c r="W329" s="1">
        <f t="shared" si="120"/>
        <v>0</v>
      </c>
      <c r="X329" s="1">
        <f t="shared" si="127"/>
        <v>0</v>
      </c>
      <c r="Y329" s="83">
        <f t="shared" si="121"/>
        <v>0</v>
      </c>
      <c r="Z329" s="83">
        <f t="shared" si="122"/>
        <v>0</v>
      </c>
      <c r="AA329" s="1">
        <f t="shared" si="136"/>
        <v>0</v>
      </c>
      <c r="AB329" s="82"/>
      <c r="AC329" s="1"/>
      <c r="AD329" s="1">
        <f t="shared" si="123"/>
        <v>0</v>
      </c>
      <c r="AE329" s="21"/>
      <c r="AF329" s="20"/>
      <c r="AG329" s="20"/>
      <c r="AH329" s="21"/>
      <c r="AI329" s="21"/>
      <c r="AJ329" s="21"/>
      <c r="AK329" s="23"/>
      <c r="AL329" s="1">
        <f t="shared" si="137"/>
        <v>0</v>
      </c>
      <c r="AM329" s="1">
        <f t="shared" si="138"/>
        <v>7</v>
      </c>
      <c r="AN329" s="1">
        <f t="shared" si="139"/>
        <v>0.125</v>
      </c>
      <c r="AO329" s="96"/>
      <c r="AP329" s="96"/>
      <c r="AQ329" s="96"/>
      <c r="AR329" s="96"/>
      <c r="AS329" s="24">
        <f t="shared" si="132"/>
        <v>44504</v>
      </c>
      <c r="AT329" s="4">
        <f t="shared" si="133"/>
        <v>0</v>
      </c>
      <c r="AU329" s="21"/>
      <c r="AV329" s="21"/>
      <c r="AW329" s="21"/>
      <c r="AX329" s="21"/>
      <c r="AY329" s="21"/>
      <c r="AZ329" s="21"/>
      <c r="BA329" s="21"/>
      <c r="BB329" s="21"/>
      <c r="BC329" s="21"/>
      <c r="BD329" s="21"/>
      <c r="BE329" s="21"/>
      <c r="BF329" s="21"/>
      <c r="BG329" s="21"/>
      <c r="BH329" s="21"/>
      <c r="BI329" s="21"/>
      <c r="BJ329" s="21"/>
      <c r="BK329" s="21"/>
      <c r="BL329" s="21"/>
      <c r="BM329" s="21"/>
      <c r="BN329" s="21"/>
      <c r="BO329" s="21"/>
      <c r="BP329" s="21"/>
      <c r="BQ329" s="21"/>
      <c r="BR329" s="21"/>
      <c r="BS329" s="21"/>
      <c r="BT329" s="21"/>
      <c r="BU329" s="25">
        <f t="shared" si="134"/>
        <v>0</v>
      </c>
    </row>
    <row r="330" spans="1:73" ht="27.75" customHeight="1" x14ac:dyDescent="0.15">
      <c r="A330" s="19">
        <v>44505</v>
      </c>
      <c r="B330" s="3">
        <f t="shared" si="128"/>
        <v>45</v>
      </c>
      <c r="C330" s="3">
        <f t="shared" si="129"/>
        <v>5</v>
      </c>
      <c r="D330" s="79">
        <f t="shared" si="130"/>
        <v>1.25</v>
      </c>
      <c r="E330" s="60">
        <f t="shared" si="124"/>
        <v>0</v>
      </c>
      <c r="F330" s="60">
        <f t="shared" si="125"/>
        <v>0</v>
      </c>
      <c r="G330" s="80">
        <f t="shared" si="126"/>
        <v>1</v>
      </c>
      <c r="H330" s="60">
        <f t="shared" si="115"/>
        <v>1</v>
      </c>
      <c r="I330" s="61">
        <f t="shared" si="135"/>
        <v>0</v>
      </c>
      <c r="J330" s="21"/>
      <c r="K330" s="21"/>
      <c r="L330" s="21"/>
      <c r="M330" s="21"/>
      <c r="N330" s="22"/>
      <c r="O330" s="22"/>
      <c r="P330" s="85">
        <f t="shared" si="131"/>
        <v>0</v>
      </c>
      <c r="Q330" s="66">
        <f t="shared" si="116"/>
        <v>0</v>
      </c>
      <c r="R330" s="82">
        <f>(SUMIF($B$21:B330,B330,$Q$21:Q330))</f>
        <v>0</v>
      </c>
      <c r="S330" s="83">
        <f t="shared" si="140"/>
        <v>-2.4166666666666665</v>
      </c>
      <c r="T330" s="22">
        <f t="shared" si="117"/>
        <v>0</v>
      </c>
      <c r="U330" s="84">
        <f t="shared" si="118"/>
        <v>0</v>
      </c>
      <c r="V330" s="1">
        <f t="shared" si="119"/>
        <v>0</v>
      </c>
      <c r="W330" s="1">
        <f t="shared" si="120"/>
        <v>0</v>
      </c>
      <c r="X330" s="1">
        <f t="shared" si="127"/>
        <v>0</v>
      </c>
      <c r="Y330" s="83">
        <f t="shared" si="121"/>
        <v>0</v>
      </c>
      <c r="Z330" s="83">
        <f t="shared" si="122"/>
        <v>0</v>
      </c>
      <c r="AA330" s="1">
        <f t="shared" si="136"/>
        <v>0</v>
      </c>
      <c r="AB330" s="82"/>
      <c r="AC330" s="1"/>
      <c r="AD330" s="1">
        <f t="shared" si="123"/>
        <v>0</v>
      </c>
      <c r="AE330" s="21"/>
      <c r="AF330" s="20"/>
      <c r="AG330" s="20"/>
      <c r="AH330" s="21"/>
      <c r="AI330" s="21"/>
      <c r="AJ330" s="21"/>
      <c r="AK330" s="23"/>
      <c r="AL330" s="1">
        <f t="shared" si="137"/>
        <v>0</v>
      </c>
      <c r="AM330" s="1">
        <f t="shared" si="138"/>
        <v>7</v>
      </c>
      <c r="AN330" s="1">
        <f t="shared" si="139"/>
        <v>0.125</v>
      </c>
      <c r="AO330" s="96"/>
      <c r="AP330" s="96"/>
      <c r="AQ330" s="96"/>
      <c r="AR330" s="96"/>
      <c r="AS330" s="24">
        <f t="shared" si="132"/>
        <v>44505</v>
      </c>
      <c r="AT330" s="4">
        <f t="shared" si="133"/>
        <v>0</v>
      </c>
      <c r="AU330" s="21"/>
      <c r="AV330" s="21"/>
      <c r="AW330" s="21"/>
      <c r="AX330" s="21"/>
      <c r="AY330" s="21"/>
      <c r="AZ330" s="21"/>
      <c r="BA330" s="21"/>
      <c r="BB330" s="21"/>
      <c r="BC330" s="21"/>
      <c r="BD330" s="21"/>
      <c r="BE330" s="21"/>
      <c r="BF330" s="21"/>
      <c r="BG330" s="21"/>
      <c r="BH330" s="21"/>
      <c r="BI330" s="21"/>
      <c r="BJ330" s="21"/>
      <c r="BK330" s="21"/>
      <c r="BL330" s="21"/>
      <c r="BM330" s="21"/>
      <c r="BN330" s="21"/>
      <c r="BO330" s="21"/>
      <c r="BP330" s="21"/>
      <c r="BQ330" s="21"/>
      <c r="BR330" s="21"/>
      <c r="BS330" s="21"/>
      <c r="BT330" s="21"/>
      <c r="BU330" s="25">
        <f t="shared" si="134"/>
        <v>0</v>
      </c>
    </row>
    <row r="331" spans="1:73" ht="27.75" customHeight="1" x14ac:dyDescent="0.15">
      <c r="A331" s="19">
        <v>44506</v>
      </c>
      <c r="B331" s="3">
        <f t="shared" si="128"/>
        <v>45</v>
      </c>
      <c r="C331" s="3">
        <f t="shared" si="129"/>
        <v>6</v>
      </c>
      <c r="D331" s="79">
        <f t="shared" si="130"/>
        <v>1.25</v>
      </c>
      <c r="E331" s="60">
        <f t="shared" si="124"/>
        <v>0</v>
      </c>
      <c r="F331" s="60">
        <f t="shared" si="125"/>
        <v>0</v>
      </c>
      <c r="G331" s="80">
        <f t="shared" si="126"/>
        <v>1</v>
      </c>
      <c r="H331" s="60">
        <f t="shared" si="115"/>
        <v>1</v>
      </c>
      <c r="I331" s="61">
        <f t="shared" si="135"/>
        <v>0</v>
      </c>
      <c r="J331" s="21"/>
      <c r="K331" s="21"/>
      <c r="L331" s="21"/>
      <c r="M331" s="21"/>
      <c r="N331" s="22"/>
      <c r="O331" s="22"/>
      <c r="P331" s="85">
        <f t="shared" si="131"/>
        <v>0</v>
      </c>
      <c r="Q331" s="66">
        <f t="shared" si="116"/>
        <v>0</v>
      </c>
      <c r="R331" s="82">
        <f>(SUMIF($B$21:B331,B331,$Q$21:Q331))</f>
        <v>0</v>
      </c>
      <c r="S331" s="83">
        <f t="shared" si="140"/>
        <v>-2.4166666666666665</v>
      </c>
      <c r="T331" s="22">
        <f t="shared" si="117"/>
        <v>0</v>
      </c>
      <c r="U331" s="84">
        <f t="shared" si="118"/>
        <v>0</v>
      </c>
      <c r="V331" s="1">
        <f t="shared" si="119"/>
        <v>0</v>
      </c>
      <c r="W331" s="1">
        <f t="shared" si="120"/>
        <v>0</v>
      </c>
      <c r="X331" s="1">
        <f t="shared" si="127"/>
        <v>0</v>
      </c>
      <c r="Y331" s="83">
        <f t="shared" si="121"/>
        <v>0</v>
      </c>
      <c r="Z331" s="83">
        <f t="shared" si="122"/>
        <v>0</v>
      </c>
      <c r="AA331" s="1">
        <f t="shared" si="136"/>
        <v>0</v>
      </c>
      <c r="AB331" s="82"/>
      <c r="AC331" s="1"/>
      <c r="AD331" s="1">
        <f t="shared" si="123"/>
        <v>0</v>
      </c>
      <c r="AE331" s="21"/>
      <c r="AF331" s="20"/>
      <c r="AG331" s="20"/>
      <c r="AH331" s="21"/>
      <c r="AI331" s="21"/>
      <c r="AJ331" s="21"/>
      <c r="AK331" s="23"/>
      <c r="AL331" s="1">
        <f t="shared" si="137"/>
        <v>0</v>
      </c>
      <c r="AM331" s="1">
        <f t="shared" si="138"/>
        <v>7</v>
      </c>
      <c r="AN331" s="1">
        <f t="shared" si="139"/>
        <v>0.125</v>
      </c>
      <c r="AO331" s="96"/>
      <c r="AP331" s="96"/>
      <c r="AQ331" s="96"/>
      <c r="AR331" s="96"/>
      <c r="AS331" s="24">
        <f t="shared" si="132"/>
        <v>44506</v>
      </c>
      <c r="AT331" s="4">
        <f t="shared" si="133"/>
        <v>0</v>
      </c>
      <c r="AU331" s="21"/>
      <c r="AV331" s="21"/>
      <c r="AW331" s="21"/>
      <c r="AX331" s="21"/>
      <c r="AY331" s="21"/>
      <c r="AZ331" s="21"/>
      <c r="BA331" s="21"/>
      <c r="BB331" s="21"/>
      <c r="BC331" s="21"/>
      <c r="BD331" s="21"/>
      <c r="BE331" s="21"/>
      <c r="BF331" s="21"/>
      <c r="BG331" s="21"/>
      <c r="BH331" s="21"/>
      <c r="BI331" s="21"/>
      <c r="BJ331" s="21"/>
      <c r="BK331" s="21"/>
      <c r="BL331" s="21"/>
      <c r="BM331" s="21"/>
      <c r="BN331" s="21"/>
      <c r="BO331" s="21"/>
      <c r="BP331" s="21"/>
      <c r="BQ331" s="21"/>
      <c r="BR331" s="21"/>
      <c r="BS331" s="21"/>
      <c r="BT331" s="21"/>
      <c r="BU331" s="25">
        <f t="shared" si="134"/>
        <v>0</v>
      </c>
    </row>
    <row r="332" spans="1:73" ht="27.75" customHeight="1" x14ac:dyDescent="0.15">
      <c r="A332" s="19">
        <v>44507</v>
      </c>
      <c r="B332" s="3">
        <f t="shared" si="128"/>
        <v>45</v>
      </c>
      <c r="C332" s="3">
        <f t="shared" si="129"/>
        <v>7</v>
      </c>
      <c r="D332" s="79">
        <f t="shared" si="130"/>
        <v>1.25</v>
      </c>
      <c r="E332" s="60">
        <f t="shared" si="124"/>
        <v>0</v>
      </c>
      <c r="F332" s="60">
        <f t="shared" si="125"/>
        <v>0</v>
      </c>
      <c r="G332" s="80">
        <f t="shared" si="126"/>
        <v>1.5</v>
      </c>
      <c r="H332" s="60">
        <f t="shared" si="115"/>
        <v>1</v>
      </c>
      <c r="I332" s="61">
        <f t="shared" si="135"/>
        <v>0</v>
      </c>
      <c r="J332" s="21"/>
      <c r="K332" s="21"/>
      <c r="L332" s="21"/>
      <c r="M332" s="21"/>
      <c r="N332" s="22"/>
      <c r="O332" s="22"/>
      <c r="P332" s="85">
        <f t="shared" si="131"/>
        <v>0</v>
      </c>
      <c r="Q332" s="66">
        <f t="shared" si="116"/>
        <v>0</v>
      </c>
      <c r="R332" s="82">
        <f>(SUMIF($B$21:B332,B332,$Q$21:Q332))</f>
        <v>0</v>
      </c>
      <c r="S332" s="83">
        <f t="shared" si="140"/>
        <v>-2.4166666666666665</v>
      </c>
      <c r="T332" s="22">
        <f t="shared" si="117"/>
        <v>0</v>
      </c>
      <c r="U332" s="84">
        <f t="shared" si="118"/>
        <v>0</v>
      </c>
      <c r="V332" s="1">
        <f t="shared" si="119"/>
        <v>0</v>
      </c>
      <c r="W332" s="1">
        <f t="shared" si="120"/>
        <v>0</v>
      </c>
      <c r="X332" s="1">
        <f t="shared" si="127"/>
        <v>0</v>
      </c>
      <c r="Y332" s="83">
        <f t="shared" si="121"/>
        <v>0</v>
      </c>
      <c r="Z332" s="83">
        <f t="shared" si="122"/>
        <v>0</v>
      </c>
      <c r="AA332" s="1">
        <f t="shared" si="136"/>
        <v>0</v>
      </c>
      <c r="AB332" s="82"/>
      <c r="AC332" s="1"/>
      <c r="AD332" s="1">
        <f t="shared" si="123"/>
        <v>0</v>
      </c>
      <c r="AE332" s="21"/>
      <c r="AF332" s="20"/>
      <c r="AG332" s="20"/>
      <c r="AH332" s="21"/>
      <c r="AI332" s="21"/>
      <c r="AJ332" s="21"/>
      <c r="AK332" s="23"/>
      <c r="AL332" s="1">
        <f t="shared" si="137"/>
        <v>0</v>
      </c>
      <c r="AM332" s="1">
        <f t="shared" si="138"/>
        <v>7</v>
      </c>
      <c r="AN332" s="1">
        <f t="shared" si="139"/>
        <v>0.125</v>
      </c>
      <c r="AO332" s="96"/>
      <c r="AP332" s="96"/>
      <c r="AQ332" s="96"/>
      <c r="AR332" s="96"/>
      <c r="AS332" s="24">
        <f t="shared" si="132"/>
        <v>44507</v>
      </c>
      <c r="AT332" s="4">
        <f t="shared" si="133"/>
        <v>0</v>
      </c>
      <c r="AU332" s="21"/>
      <c r="AV332" s="21"/>
      <c r="AW332" s="21"/>
      <c r="AX332" s="21"/>
      <c r="AY332" s="21"/>
      <c r="AZ332" s="21"/>
      <c r="BA332" s="21"/>
      <c r="BB332" s="21"/>
      <c r="BC332" s="21"/>
      <c r="BD332" s="21"/>
      <c r="BE332" s="21"/>
      <c r="BF332" s="21"/>
      <c r="BG332" s="21"/>
      <c r="BH332" s="21"/>
      <c r="BI332" s="21"/>
      <c r="BJ332" s="21"/>
      <c r="BK332" s="21"/>
      <c r="BL332" s="21"/>
      <c r="BM332" s="21"/>
      <c r="BN332" s="21"/>
      <c r="BO332" s="21"/>
      <c r="BP332" s="21"/>
      <c r="BQ332" s="21"/>
      <c r="BR332" s="21"/>
      <c r="BS332" s="21"/>
      <c r="BT332" s="21"/>
      <c r="BU332" s="25">
        <f t="shared" si="134"/>
        <v>0</v>
      </c>
    </row>
    <row r="333" spans="1:73" ht="27.75" customHeight="1" x14ac:dyDescent="0.15">
      <c r="A333" s="19">
        <v>44508</v>
      </c>
      <c r="B333" s="3">
        <f t="shared" si="128"/>
        <v>45</v>
      </c>
      <c r="C333" s="3">
        <f t="shared" si="129"/>
        <v>1</v>
      </c>
      <c r="D333" s="79">
        <f t="shared" si="130"/>
        <v>1.25</v>
      </c>
      <c r="E333" s="60">
        <f t="shared" si="124"/>
        <v>0</v>
      </c>
      <c r="F333" s="60">
        <f t="shared" si="125"/>
        <v>0</v>
      </c>
      <c r="G333" s="80">
        <f t="shared" si="126"/>
        <v>1</v>
      </c>
      <c r="H333" s="60">
        <f t="shared" si="115"/>
        <v>1</v>
      </c>
      <c r="I333" s="61">
        <f t="shared" si="135"/>
        <v>0</v>
      </c>
      <c r="J333" s="21"/>
      <c r="K333" s="21"/>
      <c r="L333" s="21"/>
      <c r="M333" s="21"/>
      <c r="N333" s="22"/>
      <c r="O333" s="22"/>
      <c r="P333" s="85">
        <f t="shared" si="131"/>
        <v>0</v>
      </c>
      <c r="Q333" s="66">
        <f t="shared" si="116"/>
        <v>0</v>
      </c>
      <c r="R333" s="82">
        <f>(SUMIF($B$21:B333,B333,$Q$21:Q333))</f>
        <v>0</v>
      </c>
      <c r="S333" s="83">
        <f t="shared" si="140"/>
        <v>-2.4166666666666665</v>
      </c>
      <c r="T333" s="22">
        <f t="shared" si="117"/>
        <v>0</v>
      </c>
      <c r="U333" s="84">
        <f t="shared" si="118"/>
        <v>0</v>
      </c>
      <c r="V333" s="1">
        <f t="shared" si="119"/>
        <v>0</v>
      </c>
      <c r="W333" s="1">
        <f t="shared" si="120"/>
        <v>0</v>
      </c>
      <c r="X333" s="1">
        <f t="shared" si="127"/>
        <v>0</v>
      </c>
      <c r="Y333" s="83">
        <f t="shared" si="121"/>
        <v>0</v>
      </c>
      <c r="Z333" s="83">
        <f t="shared" si="122"/>
        <v>0</v>
      </c>
      <c r="AA333" s="1">
        <f t="shared" si="136"/>
        <v>0</v>
      </c>
      <c r="AB333" s="82"/>
      <c r="AC333" s="1"/>
      <c r="AD333" s="1">
        <f t="shared" si="123"/>
        <v>0</v>
      </c>
      <c r="AE333" s="21"/>
      <c r="AF333" s="20"/>
      <c r="AG333" s="20"/>
      <c r="AH333" s="21"/>
      <c r="AI333" s="21"/>
      <c r="AJ333" s="21"/>
      <c r="AK333" s="23"/>
      <c r="AL333" s="1">
        <f t="shared" si="137"/>
        <v>0</v>
      </c>
      <c r="AM333" s="1">
        <f t="shared" si="138"/>
        <v>7</v>
      </c>
      <c r="AN333" s="1">
        <f t="shared" si="139"/>
        <v>0.125</v>
      </c>
      <c r="AO333" s="96"/>
      <c r="AP333" s="96"/>
      <c r="AQ333" s="96"/>
      <c r="AR333" s="96"/>
      <c r="AS333" s="24">
        <f t="shared" si="132"/>
        <v>44508</v>
      </c>
      <c r="AT333" s="4">
        <f t="shared" si="133"/>
        <v>0</v>
      </c>
      <c r="AU333" s="21"/>
      <c r="AV333" s="21"/>
      <c r="AW333" s="21"/>
      <c r="AX333" s="21"/>
      <c r="AY333" s="21"/>
      <c r="AZ333" s="21"/>
      <c r="BA333" s="21"/>
      <c r="BB333" s="21"/>
      <c r="BC333" s="21"/>
      <c r="BD333" s="21"/>
      <c r="BE333" s="21"/>
      <c r="BF333" s="21"/>
      <c r="BG333" s="21"/>
      <c r="BH333" s="21"/>
      <c r="BI333" s="21"/>
      <c r="BJ333" s="21"/>
      <c r="BK333" s="21"/>
      <c r="BL333" s="21"/>
      <c r="BM333" s="21"/>
      <c r="BN333" s="21"/>
      <c r="BO333" s="21"/>
      <c r="BP333" s="21"/>
      <c r="BQ333" s="21"/>
      <c r="BR333" s="21"/>
      <c r="BS333" s="21"/>
      <c r="BT333" s="21"/>
      <c r="BU333" s="25">
        <f t="shared" si="134"/>
        <v>0</v>
      </c>
    </row>
    <row r="334" spans="1:73" ht="27.75" customHeight="1" x14ac:dyDescent="0.15">
      <c r="A334" s="19">
        <v>44509</v>
      </c>
      <c r="B334" s="3">
        <f t="shared" si="128"/>
        <v>46</v>
      </c>
      <c r="C334" s="3">
        <f t="shared" si="129"/>
        <v>2</v>
      </c>
      <c r="D334" s="79">
        <f t="shared" si="130"/>
        <v>1.25</v>
      </c>
      <c r="E334" s="60">
        <f t="shared" si="124"/>
        <v>0</v>
      </c>
      <c r="F334" s="60">
        <f t="shared" si="125"/>
        <v>0</v>
      </c>
      <c r="G334" s="80">
        <f t="shared" si="126"/>
        <v>1</v>
      </c>
      <c r="H334" s="60">
        <f t="shared" si="115"/>
        <v>1</v>
      </c>
      <c r="I334" s="61">
        <f t="shared" si="135"/>
        <v>0</v>
      </c>
      <c r="J334" s="21"/>
      <c r="K334" s="21"/>
      <c r="L334" s="21"/>
      <c r="M334" s="21"/>
      <c r="N334" s="22"/>
      <c r="O334" s="22"/>
      <c r="P334" s="85">
        <f t="shared" si="131"/>
        <v>0</v>
      </c>
      <c r="Q334" s="66">
        <f t="shared" si="116"/>
        <v>0</v>
      </c>
      <c r="R334" s="82">
        <f>(SUMIF($B$21:B334,B334,$Q$21:Q334))</f>
        <v>0</v>
      </c>
      <c r="S334" s="83">
        <f t="shared" si="140"/>
        <v>-2.4166666666666665</v>
      </c>
      <c r="T334" s="22">
        <f t="shared" si="117"/>
        <v>0</v>
      </c>
      <c r="U334" s="84">
        <f t="shared" si="118"/>
        <v>0</v>
      </c>
      <c r="V334" s="1">
        <f t="shared" si="119"/>
        <v>0</v>
      </c>
      <c r="W334" s="1">
        <f t="shared" si="120"/>
        <v>0</v>
      </c>
      <c r="X334" s="1">
        <f t="shared" si="127"/>
        <v>0</v>
      </c>
      <c r="Y334" s="83">
        <f t="shared" si="121"/>
        <v>0</v>
      </c>
      <c r="Z334" s="83">
        <f t="shared" si="122"/>
        <v>0</v>
      </c>
      <c r="AA334" s="1">
        <f t="shared" si="136"/>
        <v>0</v>
      </c>
      <c r="AB334" s="82"/>
      <c r="AC334" s="1"/>
      <c r="AD334" s="1">
        <f t="shared" si="123"/>
        <v>0</v>
      </c>
      <c r="AE334" s="21"/>
      <c r="AF334" s="20"/>
      <c r="AG334" s="20"/>
      <c r="AH334" s="21"/>
      <c r="AI334" s="21"/>
      <c r="AJ334" s="21"/>
      <c r="AK334" s="23"/>
      <c r="AL334" s="1">
        <f t="shared" si="137"/>
        <v>0</v>
      </c>
      <c r="AM334" s="1">
        <f t="shared" si="138"/>
        <v>7</v>
      </c>
      <c r="AN334" s="1">
        <f t="shared" si="139"/>
        <v>0.125</v>
      </c>
      <c r="AO334" s="96"/>
      <c r="AP334" s="96"/>
      <c r="AQ334" s="96"/>
      <c r="AR334" s="96"/>
      <c r="AS334" s="24">
        <f t="shared" si="132"/>
        <v>44509</v>
      </c>
      <c r="AT334" s="4">
        <f t="shared" si="133"/>
        <v>0</v>
      </c>
      <c r="AU334" s="21"/>
      <c r="AV334" s="21"/>
      <c r="AW334" s="21"/>
      <c r="AX334" s="21"/>
      <c r="AY334" s="21"/>
      <c r="AZ334" s="21"/>
      <c r="BA334" s="21"/>
      <c r="BB334" s="21"/>
      <c r="BC334" s="21"/>
      <c r="BD334" s="21"/>
      <c r="BE334" s="21"/>
      <c r="BF334" s="21"/>
      <c r="BG334" s="21"/>
      <c r="BH334" s="21"/>
      <c r="BI334" s="21"/>
      <c r="BJ334" s="21"/>
      <c r="BK334" s="21"/>
      <c r="BL334" s="21"/>
      <c r="BM334" s="21"/>
      <c r="BN334" s="21"/>
      <c r="BO334" s="21"/>
      <c r="BP334" s="21"/>
      <c r="BQ334" s="21"/>
      <c r="BR334" s="21"/>
      <c r="BS334" s="21"/>
      <c r="BT334" s="21"/>
      <c r="BU334" s="25">
        <f t="shared" si="134"/>
        <v>0</v>
      </c>
    </row>
    <row r="335" spans="1:73" ht="27.75" customHeight="1" x14ac:dyDescent="0.15">
      <c r="A335" s="19">
        <v>44510</v>
      </c>
      <c r="B335" s="3">
        <f t="shared" si="128"/>
        <v>46</v>
      </c>
      <c r="C335" s="3">
        <f t="shared" si="129"/>
        <v>3</v>
      </c>
      <c r="D335" s="79">
        <f t="shared" si="130"/>
        <v>1.25</v>
      </c>
      <c r="E335" s="60">
        <f t="shared" si="124"/>
        <v>0</v>
      </c>
      <c r="F335" s="60">
        <f t="shared" si="125"/>
        <v>0</v>
      </c>
      <c r="G335" s="80">
        <f t="shared" si="126"/>
        <v>1</v>
      </c>
      <c r="H335" s="60">
        <f t="shared" si="115"/>
        <v>1</v>
      </c>
      <c r="I335" s="61">
        <f t="shared" si="135"/>
        <v>0</v>
      </c>
      <c r="J335" s="21"/>
      <c r="K335" s="21"/>
      <c r="L335" s="21"/>
      <c r="M335" s="21"/>
      <c r="N335" s="22"/>
      <c r="O335" s="22"/>
      <c r="P335" s="85">
        <f t="shared" si="131"/>
        <v>0</v>
      </c>
      <c r="Q335" s="66">
        <f t="shared" si="116"/>
        <v>0</v>
      </c>
      <c r="R335" s="82">
        <f>(SUMIF($B$21:B335,B335,$Q$21:Q335))</f>
        <v>0</v>
      </c>
      <c r="S335" s="83">
        <f t="shared" si="140"/>
        <v>-2.4166666666666665</v>
      </c>
      <c r="T335" s="22">
        <f t="shared" si="117"/>
        <v>0</v>
      </c>
      <c r="U335" s="84">
        <f t="shared" si="118"/>
        <v>0</v>
      </c>
      <c r="V335" s="1">
        <f t="shared" si="119"/>
        <v>0</v>
      </c>
      <c r="W335" s="1">
        <f t="shared" si="120"/>
        <v>0</v>
      </c>
      <c r="X335" s="1">
        <f t="shared" si="127"/>
        <v>0</v>
      </c>
      <c r="Y335" s="83">
        <f t="shared" si="121"/>
        <v>0</v>
      </c>
      <c r="Z335" s="83">
        <f t="shared" si="122"/>
        <v>0</v>
      </c>
      <c r="AA335" s="1">
        <f t="shared" si="136"/>
        <v>0</v>
      </c>
      <c r="AB335" s="82"/>
      <c r="AC335" s="1"/>
      <c r="AD335" s="1">
        <f t="shared" si="123"/>
        <v>0</v>
      </c>
      <c r="AE335" s="21"/>
      <c r="AF335" s="20"/>
      <c r="AG335" s="20"/>
      <c r="AH335" s="21"/>
      <c r="AI335" s="21"/>
      <c r="AJ335" s="21"/>
      <c r="AK335" s="23"/>
      <c r="AL335" s="1">
        <f t="shared" si="137"/>
        <v>0</v>
      </c>
      <c r="AM335" s="1">
        <f t="shared" si="138"/>
        <v>7</v>
      </c>
      <c r="AN335" s="1">
        <f t="shared" si="139"/>
        <v>0.125</v>
      </c>
      <c r="AO335" s="96"/>
      <c r="AP335" s="96"/>
      <c r="AQ335" s="96"/>
      <c r="AR335" s="96"/>
      <c r="AS335" s="24">
        <f t="shared" si="132"/>
        <v>44510</v>
      </c>
      <c r="AT335" s="4">
        <f t="shared" si="133"/>
        <v>0</v>
      </c>
      <c r="AU335" s="21"/>
      <c r="AV335" s="21"/>
      <c r="AW335" s="21"/>
      <c r="AX335" s="21"/>
      <c r="AY335" s="21"/>
      <c r="AZ335" s="21"/>
      <c r="BA335" s="21"/>
      <c r="BB335" s="21"/>
      <c r="BC335" s="21"/>
      <c r="BD335" s="21"/>
      <c r="BE335" s="21"/>
      <c r="BF335" s="21"/>
      <c r="BG335" s="21"/>
      <c r="BH335" s="21"/>
      <c r="BI335" s="21"/>
      <c r="BJ335" s="21"/>
      <c r="BK335" s="21"/>
      <c r="BL335" s="21"/>
      <c r="BM335" s="21"/>
      <c r="BN335" s="21"/>
      <c r="BO335" s="21"/>
      <c r="BP335" s="21"/>
      <c r="BQ335" s="21"/>
      <c r="BR335" s="21"/>
      <c r="BS335" s="21"/>
      <c r="BT335" s="21"/>
      <c r="BU335" s="25">
        <f t="shared" si="134"/>
        <v>0</v>
      </c>
    </row>
    <row r="336" spans="1:73" ht="27.75" customHeight="1" x14ac:dyDescent="0.15">
      <c r="A336" s="19">
        <v>44511</v>
      </c>
      <c r="B336" s="3">
        <f t="shared" si="128"/>
        <v>46</v>
      </c>
      <c r="C336" s="3">
        <f t="shared" si="129"/>
        <v>4</v>
      </c>
      <c r="D336" s="79">
        <f t="shared" si="130"/>
        <v>1.25</v>
      </c>
      <c r="E336" s="60">
        <f t="shared" si="124"/>
        <v>0</v>
      </c>
      <c r="F336" s="60">
        <f t="shared" si="125"/>
        <v>0</v>
      </c>
      <c r="G336" s="80">
        <f t="shared" si="126"/>
        <v>1</v>
      </c>
      <c r="H336" s="60">
        <f t="shared" si="115"/>
        <v>1</v>
      </c>
      <c r="I336" s="61">
        <f t="shared" si="135"/>
        <v>0</v>
      </c>
      <c r="J336" s="21"/>
      <c r="K336" s="21"/>
      <c r="L336" s="21"/>
      <c r="M336" s="21"/>
      <c r="N336" s="22"/>
      <c r="O336" s="22"/>
      <c r="P336" s="85">
        <f t="shared" si="131"/>
        <v>0</v>
      </c>
      <c r="Q336" s="66">
        <f t="shared" si="116"/>
        <v>0</v>
      </c>
      <c r="R336" s="82">
        <f>(SUMIF($B$21:B336,B336,$Q$21:Q336))</f>
        <v>0</v>
      </c>
      <c r="S336" s="83">
        <f t="shared" si="140"/>
        <v>-2.4166666666666665</v>
      </c>
      <c r="T336" s="22">
        <f t="shared" si="117"/>
        <v>0</v>
      </c>
      <c r="U336" s="84">
        <f t="shared" si="118"/>
        <v>0</v>
      </c>
      <c r="V336" s="1">
        <f t="shared" si="119"/>
        <v>0</v>
      </c>
      <c r="W336" s="1">
        <f t="shared" si="120"/>
        <v>0</v>
      </c>
      <c r="X336" s="1">
        <f t="shared" si="127"/>
        <v>0</v>
      </c>
      <c r="Y336" s="83">
        <f t="shared" si="121"/>
        <v>0</v>
      </c>
      <c r="Z336" s="83">
        <f t="shared" si="122"/>
        <v>0</v>
      </c>
      <c r="AA336" s="1">
        <f t="shared" si="136"/>
        <v>0</v>
      </c>
      <c r="AB336" s="82"/>
      <c r="AC336" s="1"/>
      <c r="AD336" s="1">
        <f t="shared" si="123"/>
        <v>0</v>
      </c>
      <c r="AE336" s="21"/>
      <c r="AF336" s="20"/>
      <c r="AG336" s="20"/>
      <c r="AH336" s="21"/>
      <c r="AI336" s="21"/>
      <c r="AJ336" s="21"/>
      <c r="AK336" s="23"/>
      <c r="AL336" s="1">
        <f t="shared" si="137"/>
        <v>0</v>
      </c>
      <c r="AM336" s="1">
        <f t="shared" si="138"/>
        <v>7</v>
      </c>
      <c r="AN336" s="1">
        <f t="shared" si="139"/>
        <v>0.125</v>
      </c>
      <c r="AO336" s="96"/>
      <c r="AP336" s="96"/>
      <c r="AQ336" s="96"/>
      <c r="AR336" s="96"/>
      <c r="AS336" s="24">
        <f t="shared" si="132"/>
        <v>44511</v>
      </c>
      <c r="AT336" s="4">
        <f t="shared" si="133"/>
        <v>0</v>
      </c>
      <c r="AU336" s="21"/>
      <c r="AV336" s="21"/>
      <c r="AW336" s="21"/>
      <c r="AX336" s="21"/>
      <c r="AY336" s="21"/>
      <c r="AZ336" s="21"/>
      <c r="BA336" s="21"/>
      <c r="BB336" s="21"/>
      <c r="BC336" s="21"/>
      <c r="BD336" s="21"/>
      <c r="BE336" s="21"/>
      <c r="BF336" s="21"/>
      <c r="BG336" s="21"/>
      <c r="BH336" s="21"/>
      <c r="BI336" s="21"/>
      <c r="BJ336" s="21"/>
      <c r="BK336" s="21"/>
      <c r="BL336" s="21"/>
      <c r="BM336" s="21"/>
      <c r="BN336" s="21"/>
      <c r="BO336" s="21"/>
      <c r="BP336" s="21"/>
      <c r="BQ336" s="21"/>
      <c r="BR336" s="21"/>
      <c r="BS336" s="21"/>
      <c r="BT336" s="21"/>
      <c r="BU336" s="25">
        <f t="shared" si="134"/>
        <v>0</v>
      </c>
    </row>
    <row r="337" spans="1:73" ht="27.75" customHeight="1" x14ac:dyDescent="0.15">
      <c r="A337" s="19">
        <v>44512</v>
      </c>
      <c r="B337" s="3">
        <f t="shared" si="128"/>
        <v>46</v>
      </c>
      <c r="C337" s="3">
        <f t="shared" si="129"/>
        <v>5</v>
      </c>
      <c r="D337" s="79">
        <f t="shared" si="130"/>
        <v>1.25</v>
      </c>
      <c r="E337" s="60">
        <f t="shared" si="124"/>
        <v>0</v>
      </c>
      <c r="F337" s="60">
        <f t="shared" si="125"/>
        <v>0</v>
      </c>
      <c r="G337" s="80">
        <f t="shared" si="126"/>
        <v>1</v>
      </c>
      <c r="H337" s="60">
        <f t="shared" si="115"/>
        <v>1</v>
      </c>
      <c r="I337" s="61">
        <f t="shared" si="135"/>
        <v>0</v>
      </c>
      <c r="J337" s="21"/>
      <c r="K337" s="21"/>
      <c r="L337" s="21"/>
      <c r="M337" s="21"/>
      <c r="N337" s="22"/>
      <c r="O337" s="22"/>
      <c r="P337" s="85">
        <f t="shared" si="131"/>
        <v>0</v>
      </c>
      <c r="Q337" s="66">
        <f t="shared" si="116"/>
        <v>0</v>
      </c>
      <c r="R337" s="82">
        <f>(SUMIF($B$21:B337,B337,$Q$21:Q337))</f>
        <v>0</v>
      </c>
      <c r="S337" s="83">
        <f t="shared" si="140"/>
        <v>-2.4166666666666665</v>
      </c>
      <c r="T337" s="22">
        <f t="shared" si="117"/>
        <v>0</v>
      </c>
      <c r="U337" s="84">
        <f t="shared" si="118"/>
        <v>0</v>
      </c>
      <c r="V337" s="1">
        <f t="shared" si="119"/>
        <v>0</v>
      </c>
      <c r="W337" s="1">
        <f t="shared" si="120"/>
        <v>0</v>
      </c>
      <c r="X337" s="1">
        <f t="shared" si="127"/>
        <v>0</v>
      </c>
      <c r="Y337" s="83">
        <f t="shared" si="121"/>
        <v>0</v>
      </c>
      <c r="Z337" s="83">
        <f t="shared" si="122"/>
        <v>0</v>
      </c>
      <c r="AA337" s="1">
        <f t="shared" si="136"/>
        <v>0</v>
      </c>
      <c r="AB337" s="82"/>
      <c r="AC337" s="1"/>
      <c r="AD337" s="1">
        <f t="shared" si="123"/>
        <v>0</v>
      </c>
      <c r="AE337" s="21"/>
      <c r="AF337" s="20"/>
      <c r="AG337" s="20"/>
      <c r="AH337" s="21"/>
      <c r="AI337" s="21"/>
      <c r="AJ337" s="21"/>
      <c r="AK337" s="23"/>
      <c r="AL337" s="1">
        <f t="shared" si="137"/>
        <v>0</v>
      </c>
      <c r="AM337" s="1">
        <f t="shared" si="138"/>
        <v>7</v>
      </c>
      <c r="AN337" s="1">
        <f t="shared" si="139"/>
        <v>0.125</v>
      </c>
      <c r="AO337" s="96"/>
      <c r="AP337" s="96"/>
      <c r="AQ337" s="96"/>
      <c r="AR337" s="96"/>
      <c r="AS337" s="24">
        <f t="shared" si="132"/>
        <v>44512</v>
      </c>
      <c r="AT337" s="4">
        <f t="shared" si="133"/>
        <v>0</v>
      </c>
      <c r="AU337" s="21"/>
      <c r="AV337" s="21"/>
      <c r="AW337" s="21"/>
      <c r="AX337" s="21"/>
      <c r="AY337" s="21"/>
      <c r="AZ337" s="21"/>
      <c r="BA337" s="21"/>
      <c r="BB337" s="21"/>
      <c r="BC337" s="21"/>
      <c r="BD337" s="21"/>
      <c r="BE337" s="21"/>
      <c r="BF337" s="21"/>
      <c r="BG337" s="21"/>
      <c r="BH337" s="21"/>
      <c r="BI337" s="21"/>
      <c r="BJ337" s="21"/>
      <c r="BK337" s="21"/>
      <c r="BL337" s="21"/>
      <c r="BM337" s="21"/>
      <c r="BN337" s="21"/>
      <c r="BO337" s="21"/>
      <c r="BP337" s="21"/>
      <c r="BQ337" s="21"/>
      <c r="BR337" s="21"/>
      <c r="BS337" s="21"/>
      <c r="BT337" s="21"/>
      <c r="BU337" s="25">
        <f t="shared" si="134"/>
        <v>0</v>
      </c>
    </row>
    <row r="338" spans="1:73" ht="27.75" customHeight="1" x14ac:dyDescent="0.15">
      <c r="A338" s="19">
        <v>44513</v>
      </c>
      <c r="B338" s="3">
        <f t="shared" si="128"/>
        <v>46</v>
      </c>
      <c r="C338" s="3">
        <f t="shared" si="129"/>
        <v>6</v>
      </c>
      <c r="D338" s="79">
        <f t="shared" si="130"/>
        <v>1.25</v>
      </c>
      <c r="E338" s="60">
        <f t="shared" si="124"/>
        <v>0</v>
      </c>
      <c r="F338" s="60">
        <f t="shared" si="125"/>
        <v>0</v>
      </c>
      <c r="G338" s="80">
        <f t="shared" si="126"/>
        <v>1</v>
      </c>
      <c r="H338" s="60">
        <f t="shared" si="115"/>
        <v>1</v>
      </c>
      <c r="I338" s="61">
        <f t="shared" si="135"/>
        <v>0</v>
      </c>
      <c r="J338" s="21"/>
      <c r="K338" s="21"/>
      <c r="L338" s="21"/>
      <c r="M338" s="21"/>
      <c r="N338" s="22"/>
      <c r="O338" s="22"/>
      <c r="P338" s="85">
        <f t="shared" si="131"/>
        <v>0</v>
      </c>
      <c r="Q338" s="66">
        <f t="shared" si="116"/>
        <v>0</v>
      </c>
      <c r="R338" s="82">
        <f>(SUMIF($B$21:B338,B338,$Q$21:Q338))</f>
        <v>0</v>
      </c>
      <c r="S338" s="83">
        <f t="shared" si="140"/>
        <v>-2.4166666666666665</v>
      </c>
      <c r="T338" s="22">
        <f t="shared" si="117"/>
        <v>0</v>
      </c>
      <c r="U338" s="84">
        <f t="shared" si="118"/>
        <v>0</v>
      </c>
      <c r="V338" s="1">
        <f t="shared" si="119"/>
        <v>0</v>
      </c>
      <c r="W338" s="1">
        <f t="shared" si="120"/>
        <v>0</v>
      </c>
      <c r="X338" s="1">
        <f t="shared" si="127"/>
        <v>0</v>
      </c>
      <c r="Y338" s="83">
        <f t="shared" si="121"/>
        <v>0</v>
      </c>
      <c r="Z338" s="83">
        <f t="shared" si="122"/>
        <v>0</v>
      </c>
      <c r="AA338" s="1">
        <f t="shared" si="136"/>
        <v>0</v>
      </c>
      <c r="AB338" s="82"/>
      <c r="AC338" s="1"/>
      <c r="AD338" s="1">
        <f t="shared" si="123"/>
        <v>0</v>
      </c>
      <c r="AE338" s="21"/>
      <c r="AF338" s="20"/>
      <c r="AG338" s="20"/>
      <c r="AH338" s="21"/>
      <c r="AI338" s="21"/>
      <c r="AJ338" s="21"/>
      <c r="AK338" s="23"/>
      <c r="AL338" s="1">
        <f t="shared" si="137"/>
        <v>0</v>
      </c>
      <c r="AM338" s="1">
        <f t="shared" si="138"/>
        <v>7</v>
      </c>
      <c r="AN338" s="1">
        <f t="shared" si="139"/>
        <v>0.125</v>
      </c>
      <c r="AO338" s="96"/>
      <c r="AP338" s="96"/>
      <c r="AQ338" s="96"/>
      <c r="AR338" s="96"/>
      <c r="AS338" s="24">
        <f t="shared" si="132"/>
        <v>44513</v>
      </c>
      <c r="AT338" s="4">
        <f t="shared" si="133"/>
        <v>0</v>
      </c>
      <c r="AU338" s="21"/>
      <c r="AV338" s="21"/>
      <c r="AW338" s="21"/>
      <c r="AX338" s="21"/>
      <c r="AY338" s="21"/>
      <c r="AZ338" s="21"/>
      <c r="BA338" s="21"/>
      <c r="BB338" s="21"/>
      <c r="BC338" s="21"/>
      <c r="BD338" s="21"/>
      <c r="BE338" s="21"/>
      <c r="BF338" s="21"/>
      <c r="BG338" s="21"/>
      <c r="BH338" s="21"/>
      <c r="BI338" s="21"/>
      <c r="BJ338" s="21"/>
      <c r="BK338" s="21"/>
      <c r="BL338" s="21"/>
      <c r="BM338" s="21"/>
      <c r="BN338" s="21"/>
      <c r="BO338" s="21"/>
      <c r="BP338" s="21"/>
      <c r="BQ338" s="21"/>
      <c r="BR338" s="21"/>
      <c r="BS338" s="21"/>
      <c r="BT338" s="21"/>
      <c r="BU338" s="25">
        <f t="shared" si="134"/>
        <v>0</v>
      </c>
    </row>
    <row r="339" spans="1:73" ht="27.75" customHeight="1" x14ac:dyDescent="0.15">
      <c r="A339" s="19">
        <v>44514</v>
      </c>
      <c r="B339" s="3">
        <f t="shared" si="128"/>
        <v>46</v>
      </c>
      <c r="C339" s="3">
        <f t="shared" si="129"/>
        <v>7</v>
      </c>
      <c r="D339" s="79">
        <f t="shared" si="130"/>
        <v>1.25</v>
      </c>
      <c r="E339" s="60">
        <f t="shared" si="124"/>
        <v>0</v>
      </c>
      <c r="F339" s="60">
        <f t="shared" si="125"/>
        <v>0</v>
      </c>
      <c r="G339" s="80">
        <f t="shared" si="126"/>
        <v>1.5</v>
      </c>
      <c r="H339" s="60">
        <f t="shared" ref="H339:H386" si="141">IF(OR($A$2=A339,$A$3=A339,$A$4=A339,$A$5=A339,$A$6=A339,$A$7=A339,$A$8=A339,$A$9=A339,$A$10=A339),$Z$11,1)</f>
        <v>1</v>
      </c>
      <c r="I339" s="61">
        <f t="shared" si="135"/>
        <v>0</v>
      </c>
      <c r="J339" s="21"/>
      <c r="K339" s="21"/>
      <c r="L339" s="21"/>
      <c r="M339" s="21"/>
      <c r="N339" s="22"/>
      <c r="O339" s="22"/>
      <c r="P339" s="85">
        <f t="shared" si="131"/>
        <v>0</v>
      </c>
      <c r="Q339" s="66">
        <f t="shared" ref="Q339:Q386" si="142">P339+AD339+Z339+AE339+AI339-AH339+AG339</f>
        <v>0</v>
      </c>
      <c r="R339" s="82">
        <f>(SUMIF($B$21:B339,B339,$Q$21:Q339))</f>
        <v>0</v>
      </c>
      <c r="S339" s="83">
        <f t="shared" si="140"/>
        <v>-2.4166666666666665</v>
      </c>
      <c r="T339" s="22">
        <f t="shared" ref="T339:T386" si="143">IF(P339&gt;$AN$12,P339-$AN$12,0)</f>
        <v>0</v>
      </c>
      <c r="U339" s="84">
        <f t="shared" ref="U339:U386" si="144">((K339-J339+N(K339&lt;J339)+(M339-L339+N(M339&lt;L339))+N339-O339))*MAX(G339,H339)-P339-AD339</f>
        <v>0</v>
      </c>
      <c r="V339" s="1">
        <f t="shared" ref="V339:V386" si="145">IF(T339&lt;=$U$12,T339*$T$12-T339,T339*$Z$12-T339-(E339*$U$12))</f>
        <v>0</v>
      </c>
      <c r="W339" s="1">
        <f t="shared" ref="W339:W386" si="146">((P339-T339)*$Z$13)-P339+T339</f>
        <v>0</v>
      </c>
      <c r="X339" s="1">
        <f t="shared" si="127"/>
        <v>0</v>
      </c>
      <c r="Y339" s="83">
        <f t="shared" ref="Y339:Y386" si="147">IF(AA339&lt;=$U$15,AA339*$T$15-AA339,AA339*$Z$15-AA339-(E339*$U$15))</f>
        <v>0</v>
      </c>
      <c r="Z339" s="83">
        <f t="shared" ref="Z339:Z385" si="148">U339+V339+W339+X339+Y339</f>
        <v>0</v>
      </c>
      <c r="AA339" s="1">
        <f t="shared" si="136"/>
        <v>0</v>
      </c>
      <c r="AB339" s="82"/>
      <c r="AC339" s="1"/>
      <c r="AD339" s="1">
        <f t="shared" ref="AD339:AD386" si="149">(MAX(,MIN($AN$14+($AM$14&gt;$AN$14),K339+(J339&gt;K339))-MAX($AM$14,J339))+MAX(,(MIN($AN$14,K339+(J339&gt;K339))-J339)*($AM$14&gt;$AN$14))+MAX(,MIN($AN$14+($AM$14&gt;$AN$14),M339+0)-$AM$14)*(J339&gt;K339))+(MAX(,MIN($AN$14+($AM$14&gt;$AN$14),M339+(L339&gt;M339))-MAX($AM$14,L339))+MAX(,(MIN($AN$14,M339+(L339&gt;M339))-L339)*($AM$14&gt;$AN$14))+MAX(,MIN($AN$14+($AM$14&gt;$AN$14),M339+0)-$AM$14)*(L339&gt;M339))+AC339-AB339</f>
        <v>0</v>
      </c>
      <c r="AE339" s="21"/>
      <c r="AF339" s="20"/>
      <c r="AG339" s="20"/>
      <c r="AH339" s="21"/>
      <c r="AI339" s="21"/>
      <c r="AJ339" s="21"/>
      <c r="AK339" s="23"/>
      <c r="AL339" s="1">
        <f t="shared" si="137"/>
        <v>0</v>
      </c>
      <c r="AM339" s="1">
        <f t="shared" si="138"/>
        <v>7</v>
      </c>
      <c r="AN339" s="1">
        <f t="shared" si="139"/>
        <v>0.125</v>
      </c>
      <c r="AO339" s="96"/>
      <c r="AP339" s="96"/>
      <c r="AQ339" s="96"/>
      <c r="AR339" s="96"/>
      <c r="AS339" s="24">
        <f t="shared" si="132"/>
        <v>44514</v>
      </c>
      <c r="AT339" s="4">
        <f t="shared" si="133"/>
        <v>0</v>
      </c>
      <c r="AU339" s="21"/>
      <c r="AV339" s="21"/>
      <c r="AW339" s="21"/>
      <c r="AX339" s="21"/>
      <c r="AY339" s="21"/>
      <c r="AZ339" s="21"/>
      <c r="BA339" s="21"/>
      <c r="BB339" s="21"/>
      <c r="BC339" s="21"/>
      <c r="BD339" s="21"/>
      <c r="BE339" s="21"/>
      <c r="BF339" s="21"/>
      <c r="BG339" s="21"/>
      <c r="BH339" s="21"/>
      <c r="BI339" s="21"/>
      <c r="BJ339" s="21"/>
      <c r="BK339" s="21"/>
      <c r="BL339" s="21"/>
      <c r="BM339" s="21"/>
      <c r="BN339" s="21"/>
      <c r="BO339" s="21"/>
      <c r="BP339" s="21"/>
      <c r="BQ339" s="21"/>
      <c r="BR339" s="21"/>
      <c r="BS339" s="21"/>
      <c r="BT339" s="21"/>
      <c r="BU339" s="25">
        <f t="shared" si="134"/>
        <v>0</v>
      </c>
    </row>
    <row r="340" spans="1:73" ht="27.75" customHeight="1" x14ac:dyDescent="0.15">
      <c r="A340" s="19">
        <v>44515</v>
      </c>
      <c r="B340" s="3">
        <f t="shared" si="128"/>
        <v>46</v>
      </c>
      <c r="C340" s="3">
        <f t="shared" si="129"/>
        <v>1</v>
      </c>
      <c r="D340" s="79">
        <f t="shared" si="130"/>
        <v>1.25</v>
      </c>
      <c r="E340" s="60">
        <f t="shared" ref="E340:E386" si="150">IF(T340&gt;=$U$12,$V$12,0)</f>
        <v>0</v>
      </c>
      <c r="F340" s="60">
        <f t="shared" ref="F340:F386" si="151">IF(AA340&gt;=$U$15,$V$15,0)</f>
        <v>0</v>
      </c>
      <c r="G340" s="80">
        <f t="shared" ref="G340:G386" si="152">IF(C340=7,$Z$10,1)</f>
        <v>1</v>
      </c>
      <c r="H340" s="60">
        <f t="shared" si="141"/>
        <v>1</v>
      </c>
      <c r="I340" s="61">
        <f t="shared" si="135"/>
        <v>0</v>
      </c>
      <c r="J340" s="21"/>
      <c r="K340" s="21"/>
      <c r="L340" s="21"/>
      <c r="M340" s="21"/>
      <c r="N340" s="22"/>
      <c r="O340" s="22"/>
      <c r="P340" s="85">
        <f t="shared" si="131"/>
        <v>0</v>
      </c>
      <c r="Q340" s="66">
        <f t="shared" si="142"/>
        <v>0</v>
      </c>
      <c r="R340" s="82">
        <f>(SUMIF($B$21:B340,B340,$Q$21:Q340))</f>
        <v>0</v>
      </c>
      <c r="S340" s="83">
        <f t="shared" si="140"/>
        <v>-2.4166666666666665</v>
      </c>
      <c r="T340" s="22">
        <f t="shared" si="143"/>
        <v>0</v>
      </c>
      <c r="U340" s="84">
        <f t="shared" si="144"/>
        <v>0</v>
      </c>
      <c r="V340" s="1">
        <f t="shared" si="145"/>
        <v>0</v>
      </c>
      <c r="W340" s="1">
        <f t="shared" si="146"/>
        <v>0</v>
      </c>
      <c r="X340" s="1">
        <f t="shared" ref="X340:X386" si="153">((AD340+AC340-AB340)*$Z$14)-AD340-AC340+AB340</f>
        <v>0</v>
      </c>
      <c r="Y340" s="83">
        <f t="shared" si="147"/>
        <v>0</v>
      </c>
      <c r="Z340" s="83">
        <f t="shared" si="148"/>
        <v>0</v>
      </c>
      <c r="AA340" s="1">
        <f t="shared" si="136"/>
        <v>0</v>
      </c>
      <c r="AB340" s="82"/>
      <c r="AC340" s="1"/>
      <c r="AD340" s="1">
        <f t="shared" si="149"/>
        <v>0</v>
      </c>
      <c r="AE340" s="21"/>
      <c r="AF340" s="20"/>
      <c r="AG340" s="20"/>
      <c r="AH340" s="21"/>
      <c r="AI340" s="21"/>
      <c r="AJ340" s="21"/>
      <c r="AK340" s="23"/>
      <c r="AL340" s="1">
        <f t="shared" si="137"/>
        <v>0</v>
      </c>
      <c r="AM340" s="1">
        <f t="shared" si="138"/>
        <v>7</v>
      </c>
      <c r="AN340" s="1">
        <f t="shared" si="139"/>
        <v>0.125</v>
      </c>
      <c r="AO340" s="96"/>
      <c r="AP340" s="96"/>
      <c r="AQ340" s="96"/>
      <c r="AR340" s="96"/>
      <c r="AS340" s="24">
        <f t="shared" si="132"/>
        <v>44515</v>
      </c>
      <c r="AT340" s="4">
        <f t="shared" si="133"/>
        <v>0</v>
      </c>
      <c r="AU340" s="21"/>
      <c r="AV340" s="21"/>
      <c r="AW340" s="21"/>
      <c r="AX340" s="21"/>
      <c r="AY340" s="21"/>
      <c r="AZ340" s="21"/>
      <c r="BA340" s="21"/>
      <c r="BB340" s="21"/>
      <c r="BC340" s="21"/>
      <c r="BD340" s="21"/>
      <c r="BE340" s="21"/>
      <c r="BF340" s="21"/>
      <c r="BG340" s="21"/>
      <c r="BH340" s="21"/>
      <c r="BI340" s="21"/>
      <c r="BJ340" s="21"/>
      <c r="BK340" s="21"/>
      <c r="BL340" s="21"/>
      <c r="BM340" s="21"/>
      <c r="BN340" s="21"/>
      <c r="BO340" s="21"/>
      <c r="BP340" s="21"/>
      <c r="BQ340" s="21"/>
      <c r="BR340" s="21"/>
      <c r="BS340" s="21"/>
      <c r="BT340" s="21"/>
      <c r="BU340" s="25">
        <f t="shared" si="134"/>
        <v>0</v>
      </c>
    </row>
    <row r="341" spans="1:73" ht="27.75" customHeight="1" x14ac:dyDescent="0.15">
      <c r="A341" s="19">
        <v>44516</v>
      </c>
      <c r="B341" s="3">
        <f t="shared" ref="B341:B385" si="154">WEEKNUM(A341,2)</f>
        <v>47</v>
      </c>
      <c r="C341" s="3">
        <f t="shared" ref="C341:C385" si="155">WEEKDAY(A341)</f>
        <v>2</v>
      </c>
      <c r="D341" s="79">
        <f t="shared" ref="D341:D385" si="156">IF(AD341&gt;0,$Z$14,$Z$14)</f>
        <v>1.25</v>
      </c>
      <c r="E341" s="60">
        <f t="shared" si="150"/>
        <v>0</v>
      </c>
      <c r="F341" s="60">
        <f t="shared" si="151"/>
        <v>0</v>
      </c>
      <c r="G341" s="80">
        <f t="shared" si="152"/>
        <v>1</v>
      </c>
      <c r="H341" s="60">
        <f t="shared" si="141"/>
        <v>1</v>
      </c>
      <c r="I341" s="61">
        <f t="shared" si="135"/>
        <v>0</v>
      </c>
      <c r="J341" s="21"/>
      <c r="K341" s="21"/>
      <c r="L341" s="21"/>
      <c r="M341" s="21"/>
      <c r="N341" s="22"/>
      <c r="O341" s="22"/>
      <c r="P341" s="85">
        <f t="shared" ref="P341:P386" si="157">(MAX(,MIN($AN$15+($AM$15&gt;$AN$15),K341+(J341&gt;K341))-MAX($AM$15,J341))+MAX(,(MIN($AN$15,K341+(J341&gt;K341))-J341)*($AM$15&gt;$AN$15))+MAX(,MIN($AN$15+($AM$15&gt;$AN$15),K341+0)-$AM$15)*(J341&gt;K341))+(MAX(,MIN($AN$15+($AM$15&gt;$AN$15),M341+(L341&gt;M341))-MAX($AM$15,L341))+MAX(,(MIN($AN$15,M341+(L341&gt;M341))-L341)*($AM$15&gt;$AN$15))+MAX(,MIN($AN$15+($AM$15&gt;$AN$15),M341+0)-$AM$15)*(L341&gt;M341))+N341-O341</f>
        <v>0</v>
      </c>
      <c r="Q341" s="66">
        <f t="shared" si="142"/>
        <v>0</v>
      </c>
      <c r="R341" s="82">
        <f>(SUMIF($B$21:B341,B341,$Q$21:Q341))</f>
        <v>0</v>
      </c>
      <c r="S341" s="83">
        <f t="shared" si="140"/>
        <v>-2.4166666666666665</v>
      </c>
      <c r="T341" s="22">
        <f t="shared" si="143"/>
        <v>0</v>
      </c>
      <c r="U341" s="84">
        <f t="shared" si="144"/>
        <v>0</v>
      </c>
      <c r="V341" s="1">
        <f t="shared" si="145"/>
        <v>0</v>
      </c>
      <c r="W341" s="1">
        <f t="shared" si="146"/>
        <v>0</v>
      </c>
      <c r="X341" s="1">
        <f t="shared" si="153"/>
        <v>0</v>
      </c>
      <c r="Y341" s="83">
        <f t="shared" si="147"/>
        <v>0</v>
      </c>
      <c r="Z341" s="83">
        <f t="shared" si="148"/>
        <v>0</v>
      </c>
      <c r="AA341" s="1">
        <f t="shared" si="136"/>
        <v>0</v>
      </c>
      <c r="AB341" s="82"/>
      <c r="AC341" s="1"/>
      <c r="AD341" s="1">
        <f t="shared" si="149"/>
        <v>0</v>
      </c>
      <c r="AE341" s="21"/>
      <c r="AF341" s="20"/>
      <c r="AG341" s="20"/>
      <c r="AH341" s="21"/>
      <c r="AI341" s="21"/>
      <c r="AJ341" s="21"/>
      <c r="AK341" s="23"/>
      <c r="AL341" s="1">
        <f t="shared" si="137"/>
        <v>0</v>
      </c>
      <c r="AM341" s="1">
        <f t="shared" si="138"/>
        <v>7</v>
      </c>
      <c r="AN341" s="1">
        <f t="shared" si="139"/>
        <v>0.125</v>
      </c>
      <c r="AO341" s="96"/>
      <c r="AP341" s="96"/>
      <c r="AQ341" s="96"/>
      <c r="AR341" s="96"/>
      <c r="AS341" s="24">
        <f t="shared" ref="AS341:AS386" si="158">A341</f>
        <v>44516</v>
      </c>
      <c r="AT341" s="4">
        <f t="shared" ref="AT341:AT386" si="159">SUM(AU341:BT341)</f>
        <v>0</v>
      </c>
      <c r="AU341" s="21"/>
      <c r="AV341" s="21"/>
      <c r="AW341" s="21"/>
      <c r="AX341" s="21"/>
      <c r="AY341" s="21"/>
      <c r="AZ341" s="21"/>
      <c r="BA341" s="21"/>
      <c r="BB341" s="21"/>
      <c r="BC341" s="21"/>
      <c r="BD341" s="21"/>
      <c r="BE341" s="21"/>
      <c r="BF341" s="21"/>
      <c r="BG341" s="21"/>
      <c r="BH341" s="21"/>
      <c r="BI341" s="21"/>
      <c r="BJ341" s="21"/>
      <c r="BK341" s="21"/>
      <c r="BL341" s="21"/>
      <c r="BM341" s="21"/>
      <c r="BN341" s="21"/>
      <c r="BO341" s="21"/>
      <c r="BP341" s="21"/>
      <c r="BQ341" s="21"/>
      <c r="BR341" s="21"/>
      <c r="BS341" s="21"/>
      <c r="BT341" s="21"/>
      <c r="BU341" s="25">
        <f t="shared" ref="BU341:BU386" si="160">IF(P341=0,0,AT341/P341)</f>
        <v>0</v>
      </c>
    </row>
    <row r="342" spans="1:73" ht="27.75" customHeight="1" x14ac:dyDescent="0.15">
      <c r="A342" s="19">
        <v>44517</v>
      </c>
      <c r="B342" s="3">
        <f t="shared" si="154"/>
        <v>47</v>
      </c>
      <c r="C342" s="3">
        <f t="shared" si="155"/>
        <v>3</v>
      </c>
      <c r="D342" s="79">
        <f t="shared" si="156"/>
        <v>1.25</v>
      </c>
      <c r="E342" s="60">
        <f t="shared" si="150"/>
        <v>0</v>
      </c>
      <c r="F342" s="60">
        <f t="shared" si="151"/>
        <v>0</v>
      </c>
      <c r="G342" s="80">
        <f t="shared" si="152"/>
        <v>1</v>
      </c>
      <c r="H342" s="60">
        <f t="shared" si="141"/>
        <v>1</v>
      </c>
      <c r="I342" s="61">
        <f t="shared" ref="I342:I386" si="161">IF(ISERROR(VLOOKUP(A342,$A$2:$M$16,1,FALSE)),VLOOKUP(C342,$H$2:$Z$8,18,FALSE),VLOOKUP(A342,$A$2:$M$16,13,FALSE))</f>
        <v>0</v>
      </c>
      <c r="J342" s="21"/>
      <c r="K342" s="21"/>
      <c r="L342" s="21"/>
      <c r="M342" s="21"/>
      <c r="N342" s="22"/>
      <c r="O342" s="22"/>
      <c r="P342" s="85">
        <f t="shared" si="157"/>
        <v>0</v>
      </c>
      <c r="Q342" s="66">
        <f t="shared" si="142"/>
        <v>0</v>
      </c>
      <c r="R342" s="82">
        <f>(SUMIF($B$21:B342,B342,$Q$21:Q342))</f>
        <v>0</v>
      </c>
      <c r="S342" s="83">
        <f t="shared" si="140"/>
        <v>-2.4166666666666665</v>
      </c>
      <c r="T342" s="22">
        <f t="shared" si="143"/>
        <v>0</v>
      </c>
      <c r="U342" s="84">
        <f t="shared" si="144"/>
        <v>0</v>
      </c>
      <c r="V342" s="1">
        <f t="shared" si="145"/>
        <v>0</v>
      </c>
      <c r="W342" s="1">
        <f t="shared" si="146"/>
        <v>0</v>
      </c>
      <c r="X342" s="1">
        <f t="shared" si="153"/>
        <v>0</v>
      </c>
      <c r="Y342" s="83">
        <f t="shared" si="147"/>
        <v>0</v>
      </c>
      <c r="Z342" s="83">
        <f t="shared" si="148"/>
        <v>0</v>
      </c>
      <c r="AA342" s="1">
        <f t="shared" ref="AA342:AA386" si="162">IF(AD342&gt;$AN$16,AD342-$AN$16,0)</f>
        <v>0</v>
      </c>
      <c r="AB342" s="82"/>
      <c r="AC342" s="1"/>
      <c r="AD342" s="1">
        <f t="shared" si="149"/>
        <v>0</v>
      </c>
      <c r="AE342" s="21"/>
      <c r="AF342" s="20"/>
      <c r="AG342" s="20"/>
      <c r="AH342" s="21"/>
      <c r="AI342" s="21"/>
      <c r="AJ342" s="21"/>
      <c r="AK342" s="23"/>
      <c r="AL342" s="1">
        <f t="shared" ref="AL342:AL385" si="163">AL341-I342+AD342+Z342+P342+AE342+AI342-AH342+AG342</f>
        <v>0</v>
      </c>
      <c r="AM342" s="1">
        <f t="shared" ref="AM342:AM385" si="164">AM341-AE342</f>
        <v>7</v>
      </c>
      <c r="AN342" s="1">
        <f t="shared" ref="AN342:AN385" si="165">AN341+T342+AA342-AJ342-AI342</f>
        <v>0.125</v>
      </c>
      <c r="AO342" s="96"/>
      <c r="AP342" s="96"/>
      <c r="AQ342" s="96"/>
      <c r="AR342" s="96"/>
      <c r="AS342" s="24">
        <f t="shared" si="158"/>
        <v>44517</v>
      </c>
      <c r="AT342" s="4">
        <f t="shared" si="159"/>
        <v>0</v>
      </c>
      <c r="AU342" s="21"/>
      <c r="AV342" s="21"/>
      <c r="AW342" s="21"/>
      <c r="AX342" s="21"/>
      <c r="AY342" s="21"/>
      <c r="AZ342" s="21"/>
      <c r="BA342" s="21"/>
      <c r="BB342" s="21"/>
      <c r="BC342" s="21"/>
      <c r="BD342" s="21"/>
      <c r="BE342" s="21"/>
      <c r="BF342" s="21"/>
      <c r="BG342" s="21"/>
      <c r="BH342" s="21"/>
      <c r="BI342" s="21"/>
      <c r="BJ342" s="21"/>
      <c r="BK342" s="21"/>
      <c r="BL342" s="21"/>
      <c r="BM342" s="21"/>
      <c r="BN342" s="21"/>
      <c r="BO342" s="21"/>
      <c r="BP342" s="21"/>
      <c r="BQ342" s="21"/>
      <c r="BR342" s="21"/>
      <c r="BS342" s="21"/>
      <c r="BT342" s="21"/>
      <c r="BU342" s="25">
        <f t="shared" si="160"/>
        <v>0</v>
      </c>
    </row>
    <row r="343" spans="1:73" ht="27.75" customHeight="1" x14ac:dyDescent="0.15">
      <c r="A343" s="19">
        <v>44518</v>
      </c>
      <c r="B343" s="3">
        <f t="shared" si="154"/>
        <v>47</v>
      </c>
      <c r="C343" s="3">
        <f t="shared" si="155"/>
        <v>4</v>
      </c>
      <c r="D343" s="79">
        <f t="shared" si="156"/>
        <v>1.25</v>
      </c>
      <c r="E343" s="60">
        <f t="shared" si="150"/>
        <v>0</v>
      </c>
      <c r="F343" s="60">
        <f t="shared" si="151"/>
        <v>0</v>
      </c>
      <c r="G343" s="80">
        <f t="shared" si="152"/>
        <v>1</v>
      </c>
      <c r="H343" s="60">
        <f t="shared" si="141"/>
        <v>1</v>
      </c>
      <c r="I343" s="61">
        <f t="shared" si="161"/>
        <v>0</v>
      </c>
      <c r="J343" s="21"/>
      <c r="K343" s="21"/>
      <c r="L343" s="21"/>
      <c r="M343" s="21"/>
      <c r="N343" s="22"/>
      <c r="O343" s="22"/>
      <c r="P343" s="85">
        <f t="shared" si="157"/>
        <v>0</v>
      </c>
      <c r="Q343" s="66">
        <f t="shared" si="142"/>
        <v>0</v>
      </c>
      <c r="R343" s="82">
        <f>(SUMIF($B$21:B343,B343,$Q$21:Q343))</f>
        <v>0</v>
      </c>
      <c r="S343" s="83">
        <f t="shared" ref="S343:S386" si="166">IF(C343=1,-$AN$13+R343,IF(S341&lt;0,-$AN$13+R343,-$AN$13+R343))</f>
        <v>-2.4166666666666665</v>
      </c>
      <c r="T343" s="22">
        <f t="shared" si="143"/>
        <v>0</v>
      </c>
      <c r="U343" s="84">
        <f t="shared" si="144"/>
        <v>0</v>
      </c>
      <c r="V343" s="1">
        <f t="shared" si="145"/>
        <v>0</v>
      </c>
      <c r="W343" s="1">
        <f t="shared" si="146"/>
        <v>0</v>
      </c>
      <c r="X343" s="1">
        <f t="shared" si="153"/>
        <v>0</v>
      </c>
      <c r="Y343" s="83">
        <f t="shared" si="147"/>
        <v>0</v>
      </c>
      <c r="Z343" s="83">
        <f t="shared" si="148"/>
        <v>0</v>
      </c>
      <c r="AA343" s="1">
        <f t="shared" si="162"/>
        <v>0</v>
      </c>
      <c r="AB343" s="82"/>
      <c r="AC343" s="1"/>
      <c r="AD343" s="1">
        <f t="shared" si="149"/>
        <v>0</v>
      </c>
      <c r="AE343" s="21"/>
      <c r="AF343" s="20"/>
      <c r="AG343" s="20"/>
      <c r="AH343" s="21"/>
      <c r="AI343" s="21"/>
      <c r="AJ343" s="21"/>
      <c r="AK343" s="23"/>
      <c r="AL343" s="1">
        <f t="shared" si="163"/>
        <v>0</v>
      </c>
      <c r="AM343" s="1">
        <f t="shared" si="164"/>
        <v>7</v>
      </c>
      <c r="AN343" s="1">
        <f t="shared" si="165"/>
        <v>0.125</v>
      </c>
      <c r="AO343" s="96"/>
      <c r="AP343" s="96"/>
      <c r="AQ343" s="96"/>
      <c r="AR343" s="96"/>
      <c r="AS343" s="24">
        <f t="shared" si="158"/>
        <v>44518</v>
      </c>
      <c r="AT343" s="4">
        <f t="shared" si="159"/>
        <v>0</v>
      </c>
      <c r="AU343" s="21"/>
      <c r="AV343" s="21"/>
      <c r="AW343" s="21"/>
      <c r="AX343" s="21"/>
      <c r="AY343" s="21"/>
      <c r="AZ343" s="21"/>
      <c r="BA343" s="21"/>
      <c r="BB343" s="21"/>
      <c r="BC343" s="21"/>
      <c r="BD343" s="21"/>
      <c r="BE343" s="21"/>
      <c r="BF343" s="21"/>
      <c r="BG343" s="21"/>
      <c r="BH343" s="21"/>
      <c r="BI343" s="21"/>
      <c r="BJ343" s="21"/>
      <c r="BK343" s="21"/>
      <c r="BL343" s="21"/>
      <c r="BM343" s="21"/>
      <c r="BN343" s="21"/>
      <c r="BO343" s="21"/>
      <c r="BP343" s="21"/>
      <c r="BQ343" s="21"/>
      <c r="BR343" s="21"/>
      <c r="BS343" s="21"/>
      <c r="BT343" s="21"/>
      <c r="BU343" s="25">
        <f t="shared" si="160"/>
        <v>0</v>
      </c>
    </row>
    <row r="344" spans="1:73" ht="27.75" customHeight="1" x14ac:dyDescent="0.15">
      <c r="A344" s="19">
        <v>44519</v>
      </c>
      <c r="B344" s="3">
        <f t="shared" si="154"/>
        <v>47</v>
      </c>
      <c r="C344" s="3">
        <f t="shared" si="155"/>
        <v>5</v>
      </c>
      <c r="D344" s="79">
        <f t="shared" si="156"/>
        <v>1.25</v>
      </c>
      <c r="E344" s="60">
        <f t="shared" si="150"/>
        <v>0</v>
      </c>
      <c r="F344" s="60">
        <f t="shared" si="151"/>
        <v>0</v>
      </c>
      <c r="G344" s="80">
        <f t="shared" si="152"/>
        <v>1</v>
      </c>
      <c r="H344" s="60">
        <f t="shared" si="141"/>
        <v>1</v>
      </c>
      <c r="I344" s="61">
        <f t="shared" si="161"/>
        <v>0</v>
      </c>
      <c r="J344" s="21"/>
      <c r="K344" s="21"/>
      <c r="L344" s="21"/>
      <c r="M344" s="21"/>
      <c r="N344" s="22"/>
      <c r="O344" s="22"/>
      <c r="P344" s="85">
        <f t="shared" si="157"/>
        <v>0</v>
      </c>
      <c r="Q344" s="66">
        <f t="shared" si="142"/>
        <v>0</v>
      </c>
      <c r="R344" s="82">
        <f>(SUMIF($B$21:B344,B344,$Q$21:Q344))</f>
        <v>0</v>
      </c>
      <c r="S344" s="83">
        <f t="shared" si="166"/>
        <v>-2.4166666666666665</v>
      </c>
      <c r="T344" s="22">
        <f t="shared" si="143"/>
        <v>0</v>
      </c>
      <c r="U344" s="84">
        <f t="shared" si="144"/>
        <v>0</v>
      </c>
      <c r="V344" s="1">
        <f t="shared" si="145"/>
        <v>0</v>
      </c>
      <c r="W344" s="1">
        <f t="shared" si="146"/>
        <v>0</v>
      </c>
      <c r="X344" s="1">
        <f t="shared" si="153"/>
        <v>0</v>
      </c>
      <c r="Y344" s="83">
        <f t="shared" si="147"/>
        <v>0</v>
      </c>
      <c r="Z344" s="83">
        <f t="shared" si="148"/>
        <v>0</v>
      </c>
      <c r="AA344" s="1">
        <f t="shared" si="162"/>
        <v>0</v>
      </c>
      <c r="AB344" s="82"/>
      <c r="AC344" s="1"/>
      <c r="AD344" s="1">
        <f t="shared" si="149"/>
        <v>0</v>
      </c>
      <c r="AE344" s="21"/>
      <c r="AF344" s="20"/>
      <c r="AG344" s="20"/>
      <c r="AH344" s="21"/>
      <c r="AI344" s="21"/>
      <c r="AJ344" s="21"/>
      <c r="AK344" s="23"/>
      <c r="AL344" s="1">
        <f t="shared" si="163"/>
        <v>0</v>
      </c>
      <c r="AM344" s="1">
        <f t="shared" si="164"/>
        <v>7</v>
      </c>
      <c r="AN344" s="1">
        <f t="shared" si="165"/>
        <v>0.125</v>
      </c>
      <c r="AO344" s="96"/>
      <c r="AP344" s="96"/>
      <c r="AQ344" s="96"/>
      <c r="AR344" s="96"/>
      <c r="AS344" s="24">
        <f t="shared" si="158"/>
        <v>44519</v>
      </c>
      <c r="AT344" s="4">
        <f t="shared" si="159"/>
        <v>0</v>
      </c>
      <c r="AU344" s="21"/>
      <c r="AV344" s="21"/>
      <c r="AW344" s="21"/>
      <c r="AX344" s="21"/>
      <c r="AY344" s="21"/>
      <c r="AZ344" s="21"/>
      <c r="BA344" s="21"/>
      <c r="BB344" s="21"/>
      <c r="BC344" s="21"/>
      <c r="BD344" s="21"/>
      <c r="BE344" s="21"/>
      <c r="BF344" s="21"/>
      <c r="BG344" s="21"/>
      <c r="BH344" s="21"/>
      <c r="BI344" s="21"/>
      <c r="BJ344" s="21"/>
      <c r="BK344" s="21"/>
      <c r="BL344" s="21"/>
      <c r="BM344" s="21"/>
      <c r="BN344" s="21"/>
      <c r="BO344" s="21"/>
      <c r="BP344" s="21"/>
      <c r="BQ344" s="21"/>
      <c r="BR344" s="21"/>
      <c r="BS344" s="21"/>
      <c r="BT344" s="21"/>
      <c r="BU344" s="25">
        <f t="shared" si="160"/>
        <v>0</v>
      </c>
    </row>
    <row r="345" spans="1:73" ht="27.75" customHeight="1" x14ac:dyDescent="0.15">
      <c r="A345" s="19">
        <v>44520</v>
      </c>
      <c r="B345" s="3">
        <f t="shared" si="154"/>
        <v>47</v>
      </c>
      <c r="C345" s="3">
        <f t="shared" si="155"/>
        <v>6</v>
      </c>
      <c r="D345" s="79">
        <f t="shared" si="156"/>
        <v>1.25</v>
      </c>
      <c r="E345" s="60">
        <f t="shared" si="150"/>
        <v>0</v>
      </c>
      <c r="F345" s="60">
        <f t="shared" si="151"/>
        <v>0</v>
      </c>
      <c r="G345" s="80">
        <f t="shared" si="152"/>
        <v>1</v>
      </c>
      <c r="H345" s="60">
        <f t="shared" si="141"/>
        <v>1</v>
      </c>
      <c r="I345" s="61">
        <f t="shared" si="161"/>
        <v>0</v>
      </c>
      <c r="J345" s="21"/>
      <c r="K345" s="21"/>
      <c r="L345" s="21"/>
      <c r="M345" s="21"/>
      <c r="N345" s="22"/>
      <c r="O345" s="22"/>
      <c r="P345" s="85">
        <f t="shared" si="157"/>
        <v>0</v>
      </c>
      <c r="Q345" s="66">
        <f t="shared" si="142"/>
        <v>0</v>
      </c>
      <c r="R345" s="82">
        <f>(SUMIF($B$21:B345,B345,$Q$21:Q345))</f>
        <v>0</v>
      </c>
      <c r="S345" s="83">
        <f t="shared" si="166"/>
        <v>-2.4166666666666665</v>
      </c>
      <c r="T345" s="22">
        <f t="shared" si="143"/>
        <v>0</v>
      </c>
      <c r="U345" s="84">
        <f t="shared" si="144"/>
        <v>0</v>
      </c>
      <c r="V345" s="1">
        <f t="shared" si="145"/>
        <v>0</v>
      </c>
      <c r="W345" s="1">
        <f t="shared" si="146"/>
        <v>0</v>
      </c>
      <c r="X345" s="1">
        <f t="shared" si="153"/>
        <v>0</v>
      </c>
      <c r="Y345" s="83">
        <f t="shared" si="147"/>
        <v>0</v>
      </c>
      <c r="Z345" s="83">
        <f t="shared" si="148"/>
        <v>0</v>
      </c>
      <c r="AA345" s="1">
        <f t="shared" si="162"/>
        <v>0</v>
      </c>
      <c r="AB345" s="82"/>
      <c r="AC345" s="1"/>
      <c r="AD345" s="1">
        <f t="shared" si="149"/>
        <v>0</v>
      </c>
      <c r="AE345" s="21"/>
      <c r="AF345" s="20"/>
      <c r="AG345" s="20"/>
      <c r="AH345" s="21"/>
      <c r="AI345" s="21"/>
      <c r="AJ345" s="21"/>
      <c r="AK345" s="23"/>
      <c r="AL345" s="1">
        <f t="shared" si="163"/>
        <v>0</v>
      </c>
      <c r="AM345" s="1">
        <f t="shared" si="164"/>
        <v>7</v>
      </c>
      <c r="AN345" s="1">
        <f t="shared" si="165"/>
        <v>0.125</v>
      </c>
      <c r="AO345" s="96"/>
      <c r="AP345" s="96"/>
      <c r="AQ345" s="96"/>
      <c r="AR345" s="96"/>
      <c r="AS345" s="24">
        <f t="shared" si="158"/>
        <v>44520</v>
      </c>
      <c r="AT345" s="4">
        <f t="shared" si="159"/>
        <v>0</v>
      </c>
      <c r="AU345" s="21"/>
      <c r="AV345" s="21"/>
      <c r="AW345" s="21"/>
      <c r="AX345" s="21"/>
      <c r="AY345" s="21"/>
      <c r="AZ345" s="21"/>
      <c r="BA345" s="21"/>
      <c r="BB345" s="21"/>
      <c r="BC345" s="21"/>
      <c r="BD345" s="21"/>
      <c r="BE345" s="21"/>
      <c r="BF345" s="21"/>
      <c r="BG345" s="21"/>
      <c r="BH345" s="21"/>
      <c r="BI345" s="21"/>
      <c r="BJ345" s="21"/>
      <c r="BK345" s="21"/>
      <c r="BL345" s="21"/>
      <c r="BM345" s="21"/>
      <c r="BN345" s="21"/>
      <c r="BO345" s="21"/>
      <c r="BP345" s="21"/>
      <c r="BQ345" s="21"/>
      <c r="BR345" s="21"/>
      <c r="BS345" s="21"/>
      <c r="BT345" s="21"/>
      <c r="BU345" s="25">
        <f t="shared" si="160"/>
        <v>0</v>
      </c>
    </row>
    <row r="346" spans="1:73" ht="27.75" customHeight="1" x14ac:dyDescent="0.15">
      <c r="A346" s="19">
        <v>44521</v>
      </c>
      <c r="B346" s="3">
        <f t="shared" si="154"/>
        <v>47</v>
      </c>
      <c r="C346" s="3">
        <f t="shared" si="155"/>
        <v>7</v>
      </c>
      <c r="D346" s="79">
        <f t="shared" si="156"/>
        <v>1.25</v>
      </c>
      <c r="E346" s="60">
        <f t="shared" si="150"/>
        <v>0</v>
      </c>
      <c r="F346" s="60">
        <f t="shared" si="151"/>
        <v>0</v>
      </c>
      <c r="G346" s="80">
        <f t="shared" si="152"/>
        <v>1.5</v>
      </c>
      <c r="H346" s="60">
        <f t="shared" si="141"/>
        <v>1</v>
      </c>
      <c r="I346" s="61">
        <f t="shared" si="161"/>
        <v>0</v>
      </c>
      <c r="J346" s="21"/>
      <c r="K346" s="21"/>
      <c r="L346" s="21"/>
      <c r="M346" s="21"/>
      <c r="N346" s="22"/>
      <c r="O346" s="22"/>
      <c r="P346" s="85">
        <f t="shared" si="157"/>
        <v>0</v>
      </c>
      <c r="Q346" s="66">
        <f t="shared" si="142"/>
        <v>0</v>
      </c>
      <c r="R346" s="82">
        <f>(SUMIF($B$21:B346,B346,$Q$21:Q346))</f>
        <v>0</v>
      </c>
      <c r="S346" s="83">
        <f t="shared" si="166"/>
        <v>-2.4166666666666665</v>
      </c>
      <c r="T346" s="22">
        <f t="shared" si="143"/>
        <v>0</v>
      </c>
      <c r="U346" s="84">
        <f t="shared" si="144"/>
        <v>0</v>
      </c>
      <c r="V346" s="1">
        <f t="shared" si="145"/>
        <v>0</v>
      </c>
      <c r="W346" s="1">
        <f t="shared" si="146"/>
        <v>0</v>
      </c>
      <c r="X346" s="1">
        <f t="shared" si="153"/>
        <v>0</v>
      </c>
      <c r="Y346" s="83">
        <f t="shared" si="147"/>
        <v>0</v>
      </c>
      <c r="Z346" s="83">
        <f t="shared" si="148"/>
        <v>0</v>
      </c>
      <c r="AA346" s="1">
        <f t="shared" si="162"/>
        <v>0</v>
      </c>
      <c r="AB346" s="82"/>
      <c r="AC346" s="1"/>
      <c r="AD346" s="1">
        <f t="shared" si="149"/>
        <v>0</v>
      </c>
      <c r="AE346" s="21"/>
      <c r="AF346" s="20"/>
      <c r="AG346" s="20"/>
      <c r="AH346" s="21"/>
      <c r="AI346" s="21"/>
      <c r="AJ346" s="21"/>
      <c r="AK346" s="23"/>
      <c r="AL346" s="1">
        <f t="shared" si="163"/>
        <v>0</v>
      </c>
      <c r="AM346" s="1">
        <f t="shared" si="164"/>
        <v>7</v>
      </c>
      <c r="AN346" s="1">
        <f t="shared" si="165"/>
        <v>0.125</v>
      </c>
      <c r="AO346" s="96"/>
      <c r="AP346" s="96"/>
      <c r="AQ346" s="96"/>
      <c r="AR346" s="96"/>
      <c r="AS346" s="24">
        <f t="shared" si="158"/>
        <v>44521</v>
      </c>
      <c r="AT346" s="4">
        <f t="shared" si="159"/>
        <v>0</v>
      </c>
      <c r="AU346" s="21"/>
      <c r="AV346" s="21"/>
      <c r="AW346" s="21"/>
      <c r="AX346" s="21"/>
      <c r="AY346" s="21"/>
      <c r="AZ346" s="21"/>
      <c r="BA346" s="21"/>
      <c r="BB346" s="21"/>
      <c r="BC346" s="21"/>
      <c r="BD346" s="21"/>
      <c r="BE346" s="21"/>
      <c r="BF346" s="21"/>
      <c r="BG346" s="21"/>
      <c r="BH346" s="21"/>
      <c r="BI346" s="21"/>
      <c r="BJ346" s="21"/>
      <c r="BK346" s="21"/>
      <c r="BL346" s="21"/>
      <c r="BM346" s="21"/>
      <c r="BN346" s="21"/>
      <c r="BO346" s="21"/>
      <c r="BP346" s="21"/>
      <c r="BQ346" s="21"/>
      <c r="BR346" s="21"/>
      <c r="BS346" s="21"/>
      <c r="BT346" s="21"/>
      <c r="BU346" s="25">
        <f t="shared" si="160"/>
        <v>0</v>
      </c>
    </row>
    <row r="347" spans="1:73" ht="27.75" customHeight="1" x14ac:dyDescent="0.15">
      <c r="A347" s="19">
        <v>44522</v>
      </c>
      <c r="B347" s="3">
        <f t="shared" si="154"/>
        <v>47</v>
      </c>
      <c r="C347" s="3">
        <f t="shared" si="155"/>
        <v>1</v>
      </c>
      <c r="D347" s="79">
        <f t="shared" si="156"/>
        <v>1.25</v>
      </c>
      <c r="E347" s="60">
        <f t="shared" si="150"/>
        <v>0</v>
      </c>
      <c r="F347" s="60">
        <f t="shared" si="151"/>
        <v>0</v>
      </c>
      <c r="G347" s="80">
        <f t="shared" si="152"/>
        <v>1</v>
      </c>
      <c r="H347" s="60">
        <f t="shared" si="141"/>
        <v>1</v>
      </c>
      <c r="I347" s="61">
        <f t="shared" si="161"/>
        <v>0</v>
      </c>
      <c r="J347" s="21"/>
      <c r="K347" s="21"/>
      <c r="L347" s="21"/>
      <c r="M347" s="21"/>
      <c r="N347" s="22"/>
      <c r="O347" s="22"/>
      <c r="P347" s="85">
        <f t="shared" si="157"/>
        <v>0</v>
      </c>
      <c r="Q347" s="66">
        <f t="shared" si="142"/>
        <v>0</v>
      </c>
      <c r="R347" s="82">
        <f>(SUMIF($B$21:B347,B347,$Q$21:Q347))</f>
        <v>0</v>
      </c>
      <c r="S347" s="83">
        <f t="shared" si="166"/>
        <v>-2.4166666666666665</v>
      </c>
      <c r="T347" s="22">
        <f t="shared" si="143"/>
        <v>0</v>
      </c>
      <c r="U347" s="84">
        <f t="shared" si="144"/>
        <v>0</v>
      </c>
      <c r="V347" s="1">
        <f t="shared" si="145"/>
        <v>0</v>
      </c>
      <c r="W347" s="1">
        <f t="shared" si="146"/>
        <v>0</v>
      </c>
      <c r="X347" s="1">
        <f t="shared" si="153"/>
        <v>0</v>
      </c>
      <c r="Y347" s="83">
        <f t="shared" si="147"/>
        <v>0</v>
      </c>
      <c r="Z347" s="83">
        <f t="shared" si="148"/>
        <v>0</v>
      </c>
      <c r="AA347" s="1">
        <f t="shared" si="162"/>
        <v>0</v>
      </c>
      <c r="AB347" s="82"/>
      <c r="AC347" s="1"/>
      <c r="AD347" s="1">
        <f t="shared" si="149"/>
        <v>0</v>
      </c>
      <c r="AE347" s="21"/>
      <c r="AF347" s="20"/>
      <c r="AG347" s="20"/>
      <c r="AH347" s="21"/>
      <c r="AI347" s="21"/>
      <c r="AJ347" s="21"/>
      <c r="AK347" s="23"/>
      <c r="AL347" s="1">
        <f t="shared" si="163"/>
        <v>0</v>
      </c>
      <c r="AM347" s="1">
        <f t="shared" si="164"/>
        <v>7</v>
      </c>
      <c r="AN347" s="1">
        <f t="shared" si="165"/>
        <v>0.125</v>
      </c>
      <c r="AO347" s="96"/>
      <c r="AP347" s="96"/>
      <c r="AQ347" s="96"/>
      <c r="AR347" s="96"/>
      <c r="AS347" s="24">
        <f t="shared" si="158"/>
        <v>44522</v>
      </c>
      <c r="AT347" s="4">
        <f t="shared" si="159"/>
        <v>0</v>
      </c>
      <c r="AU347" s="21"/>
      <c r="AV347" s="21"/>
      <c r="AW347" s="21"/>
      <c r="AX347" s="21"/>
      <c r="AY347" s="21"/>
      <c r="AZ347" s="21"/>
      <c r="BA347" s="21"/>
      <c r="BB347" s="21"/>
      <c r="BC347" s="21"/>
      <c r="BD347" s="21"/>
      <c r="BE347" s="21"/>
      <c r="BF347" s="21"/>
      <c r="BG347" s="21"/>
      <c r="BH347" s="21"/>
      <c r="BI347" s="21"/>
      <c r="BJ347" s="21"/>
      <c r="BK347" s="21"/>
      <c r="BL347" s="21"/>
      <c r="BM347" s="21"/>
      <c r="BN347" s="21"/>
      <c r="BO347" s="21"/>
      <c r="BP347" s="21"/>
      <c r="BQ347" s="21"/>
      <c r="BR347" s="21"/>
      <c r="BS347" s="21"/>
      <c r="BT347" s="21"/>
      <c r="BU347" s="25">
        <f t="shared" si="160"/>
        <v>0</v>
      </c>
    </row>
    <row r="348" spans="1:73" ht="27.75" customHeight="1" x14ac:dyDescent="0.15">
      <c r="A348" s="19">
        <v>44523</v>
      </c>
      <c r="B348" s="3">
        <f t="shared" si="154"/>
        <v>48</v>
      </c>
      <c r="C348" s="3">
        <f t="shared" si="155"/>
        <v>2</v>
      </c>
      <c r="D348" s="79">
        <f t="shared" si="156"/>
        <v>1.25</v>
      </c>
      <c r="E348" s="60">
        <f t="shared" si="150"/>
        <v>0</v>
      </c>
      <c r="F348" s="60">
        <f t="shared" si="151"/>
        <v>0</v>
      </c>
      <c r="G348" s="80">
        <f t="shared" si="152"/>
        <v>1</v>
      </c>
      <c r="H348" s="60">
        <f t="shared" si="141"/>
        <v>1</v>
      </c>
      <c r="I348" s="61">
        <f t="shared" si="161"/>
        <v>0</v>
      </c>
      <c r="J348" s="21"/>
      <c r="K348" s="21"/>
      <c r="L348" s="21"/>
      <c r="M348" s="21"/>
      <c r="N348" s="22"/>
      <c r="O348" s="22"/>
      <c r="P348" s="85">
        <f t="shared" si="157"/>
        <v>0</v>
      </c>
      <c r="Q348" s="66">
        <f t="shared" si="142"/>
        <v>0</v>
      </c>
      <c r="R348" s="82">
        <f>(SUMIF($B$21:B348,B348,$Q$21:Q348))</f>
        <v>0</v>
      </c>
      <c r="S348" s="83">
        <f t="shared" si="166"/>
        <v>-2.4166666666666665</v>
      </c>
      <c r="T348" s="22">
        <f t="shared" si="143"/>
        <v>0</v>
      </c>
      <c r="U348" s="84">
        <f t="shared" si="144"/>
        <v>0</v>
      </c>
      <c r="V348" s="1">
        <f t="shared" si="145"/>
        <v>0</v>
      </c>
      <c r="W348" s="1">
        <f t="shared" si="146"/>
        <v>0</v>
      </c>
      <c r="X348" s="1">
        <f t="shared" si="153"/>
        <v>0</v>
      </c>
      <c r="Y348" s="83">
        <f t="shared" si="147"/>
        <v>0</v>
      </c>
      <c r="Z348" s="83">
        <f t="shared" si="148"/>
        <v>0</v>
      </c>
      <c r="AA348" s="1">
        <f t="shared" si="162"/>
        <v>0</v>
      </c>
      <c r="AB348" s="82"/>
      <c r="AC348" s="1"/>
      <c r="AD348" s="1">
        <f t="shared" si="149"/>
        <v>0</v>
      </c>
      <c r="AE348" s="21"/>
      <c r="AF348" s="20"/>
      <c r="AG348" s="20"/>
      <c r="AH348" s="21"/>
      <c r="AI348" s="21"/>
      <c r="AJ348" s="21"/>
      <c r="AK348" s="23"/>
      <c r="AL348" s="1">
        <f t="shared" si="163"/>
        <v>0</v>
      </c>
      <c r="AM348" s="1">
        <f t="shared" si="164"/>
        <v>7</v>
      </c>
      <c r="AN348" s="1">
        <f t="shared" si="165"/>
        <v>0.125</v>
      </c>
      <c r="AO348" s="96"/>
      <c r="AP348" s="96"/>
      <c r="AQ348" s="96"/>
      <c r="AR348" s="96"/>
      <c r="AS348" s="24">
        <f t="shared" si="158"/>
        <v>44523</v>
      </c>
      <c r="AT348" s="4">
        <f t="shared" si="159"/>
        <v>0</v>
      </c>
      <c r="AU348" s="21"/>
      <c r="AV348" s="21"/>
      <c r="AW348" s="21"/>
      <c r="AX348" s="21"/>
      <c r="AY348" s="21"/>
      <c r="AZ348" s="21"/>
      <c r="BA348" s="21"/>
      <c r="BB348" s="21"/>
      <c r="BC348" s="21"/>
      <c r="BD348" s="21"/>
      <c r="BE348" s="21"/>
      <c r="BF348" s="21"/>
      <c r="BG348" s="21"/>
      <c r="BH348" s="21"/>
      <c r="BI348" s="21"/>
      <c r="BJ348" s="21"/>
      <c r="BK348" s="21"/>
      <c r="BL348" s="21"/>
      <c r="BM348" s="21"/>
      <c r="BN348" s="21"/>
      <c r="BO348" s="21"/>
      <c r="BP348" s="21"/>
      <c r="BQ348" s="21"/>
      <c r="BR348" s="21"/>
      <c r="BS348" s="21"/>
      <c r="BT348" s="21"/>
      <c r="BU348" s="25">
        <f t="shared" si="160"/>
        <v>0</v>
      </c>
    </row>
    <row r="349" spans="1:73" ht="27.75" customHeight="1" x14ac:dyDescent="0.15">
      <c r="A349" s="19">
        <v>44524</v>
      </c>
      <c r="B349" s="3">
        <f t="shared" si="154"/>
        <v>48</v>
      </c>
      <c r="C349" s="3">
        <f t="shared" si="155"/>
        <v>3</v>
      </c>
      <c r="D349" s="79">
        <f t="shared" si="156"/>
        <v>1.25</v>
      </c>
      <c r="E349" s="60">
        <f t="shared" si="150"/>
        <v>0</v>
      </c>
      <c r="F349" s="60">
        <f t="shared" si="151"/>
        <v>0</v>
      </c>
      <c r="G349" s="80">
        <f t="shared" si="152"/>
        <v>1</v>
      </c>
      <c r="H349" s="60">
        <f t="shared" si="141"/>
        <v>1</v>
      </c>
      <c r="I349" s="61">
        <f t="shared" si="161"/>
        <v>0</v>
      </c>
      <c r="J349" s="21"/>
      <c r="K349" s="21"/>
      <c r="L349" s="21"/>
      <c r="M349" s="21"/>
      <c r="N349" s="22"/>
      <c r="O349" s="22"/>
      <c r="P349" s="85">
        <f t="shared" si="157"/>
        <v>0</v>
      </c>
      <c r="Q349" s="66">
        <f t="shared" si="142"/>
        <v>0</v>
      </c>
      <c r="R349" s="82">
        <f>(SUMIF($B$21:B349,B349,$Q$21:Q349))</f>
        <v>0</v>
      </c>
      <c r="S349" s="83">
        <f t="shared" si="166"/>
        <v>-2.4166666666666665</v>
      </c>
      <c r="T349" s="22">
        <f t="shared" si="143"/>
        <v>0</v>
      </c>
      <c r="U349" s="84">
        <f t="shared" si="144"/>
        <v>0</v>
      </c>
      <c r="V349" s="1">
        <f t="shared" si="145"/>
        <v>0</v>
      </c>
      <c r="W349" s="1">
        <f t="shared" si="146"/>
        <v>0</v>
      </c>
      <c r="X349" s="1">
        <f t="shared" si="153"/>
        <v>0</v>
      </c>
      <c r="Y349" s="83">
        <f t="shared" si="147"/>
        <v>0</v>
      </c>
      <c r="Z349" s="83">
        <f t="shared" si="148"/>
        <v>0</v>
      </c>
      <c r="AA349" s="1">
        <f t="shared" si="162"/>
        <v>0</v>
      </c>
      <c r="AB349" s="82"/>
      <c r="AC349" s="1"/>
      <c r="AD349" s="1">
        <f t="shared" si="149"/>
        <v>0</v>
      </c>
      <c r="AE349" s="21"/>
      <c r="AF349" s="20"/>
      <c r="AG349" s="20"/>
      <c r="AH349" s="21"/>
      <c r="AI349" s="21"/>
      <c r="AJ349" s="21"/>
      <c r="AK349" s="23"/>
      <c r="AL349" s="1">
        <f t="shared" si="163"/>
        <v>0</v>
      </c>
      <c r="AM349" s="1">
        <f t="shared" si="164"/>
        <v>7</v>
      </c>
      <c r="AN349" s="1">
        <f t="shared" si="165"/>
        <v>0.125</v>
      </c>
      <c r="AO349" s="96"/>
      <c r="AP349" s="96"/>
      <c r="AQ349" s="96"/>
      <c r="AR349" s="96"/>
      <c r="AS349" s="24">
        <f t="shared" si="158"/>
        <v>44524</v>
      </c>
      <c r="AT349" s="4">
        <f t="shared" si="159"/>
        <v>0</v>
      </c>
      <c r="AU349" s="21"/>
      <c r="AV349" s="21"/>
      <c r="AW349" s="21"/>
      <c r="AX349" s="21"/>
      <c r="AY349" s="21"/>
      <c r="AZ349" s="21"/>
      <c r="BA349" s="21"/>
      <c r="BB349" s="21"/>
      <c r="BC349" s="21"/>
      <c r="BD349" s="21"/>
      <c r="BE349" s="21"/>
      <c r="BF349" s="21"/>
      <c r="BG349" s="21"/>
      <c r="BH349" s="21"/>
      <c r="BI349" s="21"/>
      <c r="BJ349" s="21"/>
      <c r="BK349" s="21"/>
      <c r="BL349" s="21"/>
      <c r="BM349" s="21"/>
      <c r="BN349" s="21"/>
      <c r="BO349" s="21"/>
      <c r="BP349" s="21"/>
      <c r="BQ349" s="21"/>
      <c r="BR349" s="21"/>
      <c r="BS349" s="21"/>
      <c r="BT349" s="21"/>
      <c r="BU349" s="25">
        <f t="shared" si="160"/>
        <v>0</v>
      </c>
    </row>
    <row r="350" spans="1:73" ht="27.75" customHeight="1" x14ac:dyDescent="0.15">
      <c r="A350" s="19">
        <v>44525</v>
      </c>
      <c r="B350" s="3">
        <f t="shared" si="154"/>
        <v>48</v>
      </c>
      <c r="C350" s="3">
        <f t="shared" si="155"/>
        <v>4</v>
      </c>
      <c r="D350" s="79">
        <f t="shared" si="156"/>
        <v>1.25</v>
      </c>
      <c r="E350" s="60">
        <f t="shared" si="150"/>
        <v>0</v>
      </c>
      <c r="F350" s="60">
        <f t="shared" si="151"/>
        <v>0</v>
      </c>
      <c r="G350" s="80">
        <f t="shared" si="152"/>
        <v>1</v>
      </c>
      <c r="H350" s="60">
        <f t="shared" si="141"/>
        <v>1</v>
      </c>
      <c r="I350" s="61">
        <f t="shared" si="161"/>
        <v>0</v>
      </c>
      <c r="J350" s="21"/>
      <c r="K350" s="21"/>
      <c r="L350" s="21"/>
      <c r="M350" s="21"/>
      <c r="N350" s="22"/>
      <c r="O350" s="22"/>
      <c r="P350" s="85">
        <f t="shared" si="157"/>
        <v>0</v>
      </c>
      <c r="Q350" s="66">
        <f t="shared" si="142"/>
        <v>0</v>
      </c>
      <c r="R350" s="82">
        <f>(SUMIF($B$21:B350,B350,$Q$21:Q350))</f>
        <v>0</v>
      </c>
      <c r="S350" s="83">
        <f t="shared" si="166"/>
        <v>-2.4166666666666665</v>
      </c>
      <c r="T350" s="22">
        <f t="shared" si="143"/>
        <v>0</v>
      </c>
      <c r="U350" s="84">
        <f t="shared" si="144"/>
        <v>0</v>
      </c>
      <c r="V350" s="1">
        <f t="shared" si="145"/>
        <v>0</v>
      </c>
      <c r="W350" s="1">
        <f t="shared" si="146"/>
        <v>0</v>
      </c>
      <c r="X350" s="1">
        <f t="shared" si="153"/>
        <v>0</v>
      </c>
      <c r="Y350" s="83">
        <f t="shared" si="147"/>
        <v>0</v>
      </c>
      <c r="Z350" s="83">
        <f t="shared" si="148"/>
        <v>0</v>
      </c>
      <c r="AA350" s="1">
        <f t="shared" si="162"/>
        <v>0</v>
      </c>
      <c r="AB350" s="82"/>
      <c r="AC350" s="1"/>
      <c r="AD350" s="1">
        <f t="shared" si="149"/>
        <v>0</v>
      </c>
      <c r="AE350" s="21"/>
      <c r="AF350" s="20"/>
      <c r="AG350" s="20"/>
      <c r="AH350" s="21"/>
      <c r="AI350" s="21"/>
      <c r="AJ350" s="21"/>
      <c r="AK350" s="23"/>
      <c r="AL350" s="1">
        <f t="shared" si="163"/>
        <v>0</v>
      </c>
      <c r="AM350" s="1">
        <f t="shared" si="164"/>
        <v>7</v>
      </c>
      <c r="AN350" s="1">
        <f t="shared" si="165"/>
        <v>0.125</v>
      </c>
      <c r="AO350" s="96"/>
      <c r="AP350" s="96"/>
      <c r="AQ350" s="96"/>
      <c r="AR350" s="96"/>
      <c r="AS350" s="24">
        <f t="shared" si="158"/>
        <v>44525</v>
      </c>
      <c r="AT350" s="4">
        <f t="shared" si="159"/>
        <v>0</v>
      </c>
      <c r="AU350" s="21"/>
      <c r="AV350" s="21"/>
      <c r="AW350" s="21"/>
      <c r="AX350" s="21"/>
      <c r="AY350" s="21"/>
      <c r="AZ350" s="21"/>
      <c r="BA350" s="21"/>
      <c r="BB350" s="21"/>
      <c r="BC350" s="21"/>
      <c r="BD350" s="21"/>
      <c r="BE350" s="21"/>
      <c r="BF350" s="21"/>
      <c r="BG350" s="21"/>
      <c r="BH350" s="21"/>
      <c r="BI350" s="21"/>
      <c r="BJ350" s="21"/>
      <c r="BK350" s="21"/>
      <c r="BL350" s="21"/>
      <c r="BM350" s="21"/>
      <c r="BN350" s="21"/>
      <c r="BO350" s="21"/>
      <c r="BP350" s="21"/>
      <c r="BQ350" s="21"/>
      <c r="BR350" s="21"/>
      <c r="BS350" s="21"/>
      <c r="BT350" s="21"/>
      <c r="BU350" s="25">
        <f t="shared" si="160"/>
        <v>0</v>
      </c>
    </row>
    <row r="351" spans="1:73" ht="27.75" customHeight="1" x14ac:dyDescent="0.15">
      <c r="A351" s="19">
        <v>44526</v>
      </c>
      <c r="B351" s="3">
        <f t="shared" si="154"/>
        <v>48</v>
      </c>
      <c r="C351" s="3">
        <f t="shared" si="155"/>
        <v>5</v>
      </c>
      <c r="D351" s="79">
        <f t="shared" si="156"/>
        <v>1.25</v>
      </c>
      <c r="E351" s="60">
        <f t="shared" si="150"/>
        <v>0</v>
      </c>
      <c r="F351" s="60">
        <f t="shared" si="151"/>
        <v>0</v>
      </c>
      <c r="G351" s="80">
        <f t="shared" si="152"/>
        <v>1</v>
      </c>
      <c r="H351" s="60">
        <f t="shared" si="141"/>
        <v>1</v>
      </c>
      <c r="I351" s="61">
        <f t="shared" si="161"/>
        <v>0</v>
      </c>
      <c r="J351" s="21"/>
      <c r="K351" s="21"/>
      <c r="L351" s="21"/>
      <c r="M351" s="21"/>
      <c r="N351" s="22"/>
      <c r="O351" s="22"/>
      <c r="P351" s="85">
        <f t="shared" si="157"/>
        <v>0</v>
      </c>
      <c r="Q351" s="66">
        <f t="shared" si="142"/>
        <v>0</v>
      </c>
      <c r="R351" s="82">
        <f>(SUMIF($B$21:B351,B351,$Q$21:Q351))</f>
        <v>0</v>
      </c>
      <c r="S351" s="83">
        <f t="shared" si="166"/>
        <v>-2.4166666666666665</v>
      </c>
      <c r="T351" s="22">
        <f t="shared" si="143"/>
        <v>0</v>
      </c>
      <c r="U351" s="84">
        <f t="shared" si="144"/>
        <v>0</v>
      </c>
      <c r="V351" s="1">
        <f t="shared" si="145"/>
        <v>0</v>
      </c>
      <c r="W351" s="1">
        <f t="shared" si="146"/>
        <v>0</v>
      </c>
      <c r="X351" s="1">
        <f t="shared" si="153"/>
        <v>0</v>
      </c>
      <c r="Y351" s="83">
        <f t="shared" si="147"/>
        <v>0</v>
      </c>
      <c r="Z351" s="83">
        <f t="shared" si="148"/>
        <v>0</v>
      </c>
      <c r="AA351" s="1">
        <f t="shared" si="162"/>
        <v>0</v>
      </c>
      <c r="AB351" s="82"/>
      <c r="AC351" s="1"/>
      <c r="AD351" s="1">
        <f t="shared" si="149"/>
        <v>0</v>
      </c>
      <c r="AE351" s="21"/>
      <c r="AF351" s="20"/>
      <c r="AG351" s="20"/>
      <c r="AH351" s="21"/>
      <c r="AI351" s="21"/>
      <c r="AJ351" s="21"/>
      <c r="AK351" s="23"/>
      <c r="AL351" s="1">
        <f t="shared" si="163"/>
        <v>0</v>
      </c>
      <c r="AM351" s="1">
        <f t="shared" si="164"/>
        <v>7</v>
      </c>
      <c r="AN351" s="1">
        <f t="shared" si="165"/>
        <v>0.125</v>
      </c>
      <c r="AO351" s="96"/>
      <c r="AP351" s="96"/>
      <c r="AQ351" s="96"/>
      <c r="AR351" s="96"/>
      <c r="AS351" s="24">
        <f t="shared" si="158"/>
        <v>44526</v>
      </c>
      <c r="AT351" s="4">
        <f t="shared" si="159"/>
        <v>0</v>
      </c>
      <c r="AU351" s="21"/>
      <c r="AV351" s="21"/>
      <c r="AW351" s="21"/>
      <c r="AX351" s="21"/>
      <c r="AY351" s="21"/>
      <c r="AZ351" s="21"/>
      <c r="BA351" s="21"/>
      <c r="BB351" s="21"/>
      <c r="BC351" s="21"/>
      <c r="BD351" s="21"/>
      <c r="BE351" s="21"/>
      <c r="BF351" s="21"/>
      <c r="BG351" s="21"/>
      <c r="BH351" s="21"/>
      <c r="BI351" s="21"/>
      <c r="BJ351" s="21"/>
      <c r="BK351" s="21"/>
      <c r="BL351" s="21"/>
      <c r="BM351" s="21"/>
      <c r="BN351" s="21"/>
      <c r="BO351" s="21"/>
      <c r="BP351" s="21"/>
      <c r="BQ351" s="21"/>
      <c r="BR351" s="21"/>
      <c r="BS351" s="21"/>
      <c r="BT351" s="21"/>
      <c r="BU351" s="25">
        <f t="shared" si="160"/>
        <v>0</v>
      </c>
    </row>
    <row r="352" spans="1:73" ht="27.75" customHeight="1" x14ac:dyDescent="0.15">
      <c r="A352" s="19">
        <v>44527</v>
      </c>
      <c r="B352" s="3">
        <f t="shared" si="154"/>
        <v>48</v>
      </c>
      <c r="C352" s="3">
        <f t="shared" si="155"/>
        <v>6</v>
      </c>
      <c r="D352" s="79">
        <f t="shared" si="156"/>
        <v>1.25</v>
      </c>
      <c r="E352" s="60">
        <f t="shared" si="150"/>
        <v>0</v>
      </c>
      <c r="F352" s="60">
        <f t="shared" si="151"/>
        <v>0</v>
      </c>
      <c r="G352" s="80">
        <f t="shared" si="152"/>
        <v>1</v>
      </c>
      <c r="H352" s="60">
        <f t="shared" si="141"/>
        <v>1</v>
      </c>
      <c r="I352" s="61">
        <f t="shared" si="161"/>
        <v>0</v>
      </c>
      <c r="J352" s="21"/>
      <c r="K352" s="21"/>
      <c r="L352" s="21"/>
      <c r="M352" s="21"/>
      <c r="N352" s="22"/>
      <c r="O352" s="22"/>
      <c r="P352" s="85">
        <f t="shared" si="157"/>
        <v>0</v>
      </c>
      <c r="Q352" s="66">
        <f t="shared" si="142"/>
        <v>0</v>
      </c>
      <c r="R352" s="82">
        <f>(SUMIF($B$21:B352,B352,$Q$21:Q352))</f>
        <v>0</v>
      </c>
      <c r="S352" s="83">
        <f t="shared" si="166"/>
        <v>-2.4166666666666665</v>
      </c>
      <c r="T352" s="22">
        <f t="shared" si="143"/>
        <v>0</v>
      </c>
      <c r="U352" s="84">
        <f t="shared" si="144"/>
        <v>0</v>
      </c>
      <c r="V352" s="1">
        <f t="shared" si="145"/>
        <v>0</v>
      </c>
      <c r="W352" s="1">
        <f t="shared" si="146"/>
        <v>0</v>
      </c>
      <c r="X352" s="1">
        <f t="shared" si="153"/>
        <v>0</v>
      </c>
      <c r="Y352" s="83">
        <f t="shared" si="147"/>
        <v>0</v>
      </c>
      <c r="Z352" s="83">
        <f t="shared" si="148"/>
        <v>0</v>
      </c>
      <c r="AA352" s="1">
        <f t="shared" si="162"/>
        <v>0</v>
      </c>
      <c r="AB352" s="82"/>
      <c r="AC352" s="1"/>
      <c r="AD352" s="1">
        <f t="shared" si="149"/>
        <v>0</v>
      </c>
      <c r="AE352" s="21"/>
      <c r="AF352" s="20"/>
      <c r="AG352" s="20"/>
      <c r="AH352" s="21"/>
      <c r="AI352" s="21"/>
      <c r="AJ352" s="21"/>
      <c r="AK352" s="23"/>
      <c r="AL352" s="1">
        <f t="shared" si="163"/>
        <v>0</v>
      </c>
      <c r="AM352" s="1">
        <f t="shared" si="164"/>
        <v>7</v>
      </c>
      <c r="AN352" s="1">
        <f t="shared" si="165"/>
        <v>0.125</v>
      </c>
      <c r="AO352" s="96"/>
      <c r="AP352" s="96"/>
      <c r="AQ352" s="96"/>
      <c r="AR352" s="96"/>
      <c r="AS352" s="24">
        <f t="shared" si="158"/>
        <v>44527</v>
      </c>
      <c r="AT352" s="4">
        <f t="shared" si="159"/>
        <v>0</v>
      </c>
      <c r="AU352" s="21"/>
      <c r="AV352" s="21"/>
      <c r="AW352" s="21"/>
      <c r="AX352" s="21"/>
      <c r="AY352" s="21"/>
      <c r="AZ352" s="21"/>
      <c r="BA352" s="21"/>
      <c r="BB352" s="21"/>
      <c r="BC352" s="21"/>
      <c r="BD352" s="21"/>
      <c r="BE352" s="21"/>
      <c r="BF352" s="21"/>
      <c r="BG352" s="21"/>
      <c r="BH352" s="21"/>
      <c r="BI352" s="21"/>
      <c r="BJ352" s="21"/>
      <c r="BK352" s="21"/>
      <c r="BL352" s="21"/>
      <c r="BM352" s="21"/>
      <c r="BN352" s="21"/>
      <c r="BO352" s="21"/>
      <c r="BP352" s="21"/>
      <c r="BQ352" s="21"/>
      <c r="BR352" s="21"/>
      <c r="BS352" s="21"/>
      <c r="BT352" s="21"/>
      <c r="BU352" s="25">
        <f t="shared" si="160"/>
        <v>0</v>
      </c>
    </row>
    <row r="353" spans="1:73" ht="27.75" customHeight="1" x14ac:dyDescent="0.15">
      <c r="A353" s="19">
        <v>44528</v>
      </c>
      <c r="B353" s="3">
        <f t="shared" si="154"/>
        <v>48</v>
      </c>
      <c r="C353" s="3">
        <f t="shared" si="155"/>
        <v>7</v>
      </c>
      <c r="D353" s="79">
        <f t="shared" si="156"/>
        <v>1.25</v>
      </c>
      <c r="E353" s="60">
        <f t="shared" si="150"/>
        <v>0</v>
      </c>
      <c r="F353" s="60">
        <f t="shared" si="151"/>
        <v>0</v>
      </c>
      <c r="G353" s="80">
        <f t="shared" si="152"/>
        <v>1.5</v>
      </c>
      <c r="H353" s="60">
        <f t="shared" si="141"/>
        <v>1</v>
      </c>
      <c r="I353" s="61">
        <f t="shared" si="161"/>
        <v>0</v>
      </c>
      <c r="J353" s="21"/>
      <c r="K353" s="21"/>
      <c r="L353" s="21"/>
      <c r="M353" s="21"/>
      <c r="N353" s="22"/>
      <c r="O353" s="22"/>
      <c r="P353" s="85">
        <f t="shared" si="157"/>
        <v>0</v>
      </c>
      <c r="Q353" s="66">
        <f t="shared" si="142"/>
        <v>0</v>
      </c>
      <c r="R353" s="82">
        <f>(SUMIF($B$21:B353,B353,$Q$21:Q353))</f>
        <v>0</v>
      </c>
      <c r="S353" s="83">
        <f t="shared" si="166"/>
        <v>-2.4166666666666665</v>
      </c>
      <c r="T353" s="22">
        <f t="shared" si="143"/>
        <v>0</v>
      </c>
      <c r="U353" s="84">
        <f t="shared" si="144"/>
        <v>0</v>
      </c>
      <c r="V353" s="1">
        <f t="shared" si="145"/>
        <v>0</v>
      </c>
      <c r="W353" s="1">
        <f t="shared" si="146"/>
        <v>0</v>
      </c>
      <c r="X353" s="1">
        <f t="shared" si="153"/>
        <v>0</v>
      </c>
      <c r="Y353" s="83">
        <f t="shared" si="147"/>
        <v>0</v>
      </c>
      <c r="Z353" s="83">
        <f t="shared" si="148"/>
        <v>0</v>
      </c>
      <c r="AA353" s="1">
        <f t="shared" si="162"/>
        <v>0</v>
      </c>
      <c r="AB353" s="82"/>
      <c r="AC353" s="1"/>
      <c r="AD353" s="1">
        <f t="shared" si="149"/>
        <v>0</v>
      </c>
      <c r="AE353" s="21"/>
      <c r="AF353" s="20"/>
      <c r="AG353" s="20"/>
      <c r="AH353" s="21"/>
      <c r="AI353" s="21"/>
      <c r="AJ353" s="21"/>
      <c r="AK353" s="23"/>
      <c r="AL353" s="1">
        <f t="shared" si="163"/>
        <v>0</v>
      </c>
      <c r="AM353" s="1">
        <f t="shared" si="164"/>
        <v>7</v>
      </c>
      <c r="AN353" s="1">
        <f t="shared" si="165"/>
        <v>0.125</v>
      </c>
      <c r="AO353" s="96"/>
      <c r="AP353" s="96"/>
      <c r="AQ353" s="96"/>
      <c r="AR353" s="96"/>
      <c r="AS353" s="24">
        <f t="shared" si="158"/>
        <v>44528</v>
      </c>
      <c r="AT353" s="4">
        <f t="shared" si="159"/>
        <v>0</v>
      </c>
      <c r="AU353" s="21"/>
      <c r="AV353" s="21"/>
      <c r="AW353" s="21"/>
      <c r="AX353" s="21"/>
      <c r="AY353" s="21"/>
      <c r="AZ353" s="21"/>
      <c r="BA353" s="21"/>
      <c r="BB353" s="21"/>
      <c r="BC353" s="21"/>
      <c r="BD353" s="21"/>
      <c r="BE353" s="21"/>
      <c r="BF353" s="21"/>
      <c r="BG353" s="21"/>
      <c r="BH353" s="21"/>
      <c r="BI353" s="21"/>
      <c r="BJ353" s="21"/>
      <c r="BK353" s="21"/>
      <c r="BL353" s="21"/>
      <c r="BM353" s="21"/>
      <c r="BN353" s="21"/>
      <c r="BO353" s="21"/>
      <c r="BP353" s="21"/>
      <c r="BQ353" s="21"/>
      <c r="BR353" s="21"/>
      <c r="BS353" s="21"/>
      <c r="BT353" s="21"/>
      <c r="BU353" s="25">
        <f t="shared" si="160"/>
        <v>0</v>
      </c>
    </row>
    <row r="354" spans="1:73" ht="27.75" customHeight="1" x14ac:dyDescent="0.15">
      <c r="A354" s="19">
        <v>44529</v>
      </c>
      <c r="B354" s="3">
        <f t="shared" si="154"/>
        <v>48</v>
      </c>
      <c r="C354" s="3">
        <f t="shared" si="155"/>
        <v>1</v>
      </c>
      <c r="D354" s="79">
        <f t="shared" si="156"/>
        <v>1.25</v>
      </c>
      <c r="E354" s="60">
        <f t="shared" si="150"/>
        <v>0</v>
      </c>
      <c r="F354" s="60">
        <f t="shared" si="151"/>
        <v>0</v>
      </c>
      <c r="G354" s="80">
        <f t="shared" si="152"/>
        <v>1</v>
      </c>
      <c r="H354" s="60">
        <f t="shared" si="141"/>
        <v>1</v>
      </c>
      <c r="I354" s="61">
        <f t="shared" si="161"/>
        <v>0</v>
      </c>
      <c r="J354" s="21"/>
      <c r="K354" s="21"/>
      <c r="L354" s="21"/>
      <c r="M354" s="21"/>
      <c r="N354" s="22"/>
      <c r="O354" s="22"/>
      <c r="P354" s="85">
        <f t="shared" si="157"/>
        <v>0</v>
      </c>
      <c r="Q354" s="66">
        <f t="shared" si="142"/>
        <v>0</v>
      </c>
      <c r="R354" s="82">
        <f>(SUMIF($B$21:B354,B354,$Q$21:Q354))</f>
        <v>0</v>
      </c>
      <c r="S354" s="83">
        <f t="shared" si="166"/>
        <v>-2.4166666666666665</v>
      </c>
      <c r="T354" s="22">
        <f t="shared" si="143"/>
        <v>0</v>
      </c>
      <c r="U354" s="84">
        <f t="shared" si="144"/>
        <v>0</v>
      </c>
      <c r="V354" s="1">
        <f t="shared" si="145"/>
        <v>0</v>
      </c>
      <c r="W354" s="1">
        <f t="shared" si="146"/>
        <v>0</v>
      </c>
      <c r="X354" s="1">
        <f t="shared" si="153"/>
        <v>0</v>
      </c>
      <c r="Y354" s="83">
        <f t="shared" si="147"/>
        <v>0</v>
      </c>
      <c r="Z354" s="83">
        <f t="shared" si="148"/>
        <v>0</v>
      </c>
      <c r="AA354" s="1">
        <f t="shared" si="162"/>
        <v>0</v>
      </c>
      <c r="AB354" s="82"/>
      <c r="AC354" s="1"/>
      <c r="AD354" s="1">
        <f t="shared" si="149"/>
        <v>0</v>
      </c>
      <c r="AE354" s="21"/>
      <c r="AF354" s="20"/>
      <c r="AG354" s="20"/>
      <c r="AH354" s="21"/>
      <c r="AI354" s="21"/>
      <c r="AJ354" s="21"/>
      <c r="AK354" s="23"/>
      <c r="AL354" s="1">
        <f t="shared" si="163"/>
        <v>0</v>
      </c>
      <c r="AM354" s="1">
        <f t="shared" si="164"/>
        <v>7</v>
      </c>
      <c r="AN354" s="1">
        <f t="shared" si="165"/>
        <v>0.125</v>
      </c>
      <c r="AO354" s="96"/>
      <c r="AP354" s="96"/>
      <c r="AQ354" s="96"/>
      <c r="AR354" s="96"/>
      <c r="AS354" s="24">
        <f t="shared" si="158"/>
        <v>44529</v>
      </c>
      <c r="AT354" s="4">
        <f t="shared" si="159"/>
        <v>0</v>
      </c>
      <c r="AU354" s="21"/>
      <c r="AV354" s="21"/>
      <c r="AW354" s="21"/>
      <c r="AX354" s="21"/>
      <c r="AY354" s="21"/>
      <c r="AZ354" s="21"/>
      <c r="BA354" s="21"/>
      <c r="BB354" s="21"/>
      <c r="BC354" s="21"/>
      <c r="BD354" s="21"/>
      <c r="BE354" s="21"/>
      <c r="BF354" s="21"/>
      <c r="BG354" s="21"/>
      <c r="BH354" s="21"/>
      <c r="BI354" s="21"/>
      <c r="BJ354" s="21"/>
      <c r="BK354" s="21"/>
      <c r="BL354" s="21"/>
      <c r="BM354" s="21"/>
      <c r="BN354" s="21"/>
      <c r="BO354" s="21"/>
      <c r="BP354" s="21"/>
      <c r="BQ354" s="21"/>
      <c r="BR354" s="21"/>
      <c r="BS354" s="21"/>
      <c r="BT354" s="21"/>
      <c r="BU354" s="25">
        <f t="shared" si="160"/>
        <v>0</v>
      </c>
    </row>
    <row r="355" spans="1:73" ht="27.75" customHeight="1" x14ac:dyDescent="0.15">
      <c r="A355" s="19">
        <v>44530</v>
      </c>
      <c r="B355" s="3">
        <f t="shared" si="154"/>
        <v>49</v>
      </c>
      <c r="C355" s="3">
        <f t="shared" si="155"/>
        <v>2</v>
      </c>
      <c r="D355" s="79">
        <f t="shared" si="156"/>
        <v>1.25</v>
      </c>
      <c r="E355" s="60">
        <f t="shared" si="150"/>
        <v>0</v>
      </c>
      <c r="F355" s="60">
        <f t="shared" si="151"/>
        <v>0</v>
      </c>
      <c r="G355" s="80">
        <f t="shared" si="152"/>
        <v>1</v>
      </c>
      <c r="H355" s="60">
        <f t="shared" si="141"/>
        <v>1</v>
      </c>
      <c r="I355" s="61">
        <f t="shared" si="161"/>
        <v>0</v>
      </c>
      <c r="J355" s="21"/>
      <c r="K355" s="21"/>
      <c r="L355" s="21"/>
      <c r="M355" s="21"/>
      <c r="N355" s="22"/>
      <c r="O355" s="22"/>
      <c r="P355" s="85">
        <f t="shared" si="157"/>
        <v>0</v>
      </c>
      <c r="Q355" s="66">
        <f t="shared" si="142"/>
        <v>0</v>
      </c>
      <c r="R355" s="82">
        <f>(SUMIF($B$21:B355,B355,$Q$21:Q355))</f>
        <v>0</v>
      </c>
      <c r="S355" s="83">
        <f t="shared" si="166"/>
        <v>-2.4166666666666665</v>
      </c>
      <c r="T355" s="22">
        <f t="shared" si="143"/>
        <v>0</v>
      </c>
      <c r="U355" s="84">
        <f t="shared" si="144"/>
        <v>0</v>
      </c>
      <c r="V355" s="1">
        <f t="shared" si="145"/>
        <v>0</v>
      </c>
      <c r="W355" s="1">
        <f t="shared" si="146"/>
        <v>0</v>
      </c>
      <c r="X355" s="1">
        <f t="shared" si="153"/>
        <v>0</v>
      </c>
      <c r="Y355" s="83">
        <f t="shared" si="147"/>
        <v>0</v>
      </c>
      <c r="Z355" s="83">
        <f t="shared" si="148"/>
        <v>0</v>
      </c>
      <c r="AA355" s="1">
        <f t="shared" si="162"/>
        <v>0</v>
      </c>
      <c r="AB355" s="82"/>
      <c r="AC355" s="1"/>
      <c r="AD355" s="1">
        <f t="shared" si="149"/>
        <v>0</v>
      </c>
      <c r="AE355" s="21"/>
      <c r="AF355" s="20"/>
      <c r="AG355" s="20"/>
      <c r="AH355" s="21"/>
      <c r="AI355" s="21"/>
      <c r="AJ355" s="21"/>
      <c r="AK355" s="23"/>
      <c r="AL355" s="1">
        <f t="shared" si="163"/>
        <v>0</v>
      </c>
      <c r="AM355" s="1">
        <f t="shared" si="164"/>
        <v>7</v>
      </c>
      <c r="AN355" s="1">
        <f t="shared" si="165"/>
        <v>0.125</v>
      </c>
      <c r="AO355" s="96"/>
      <c r="AP355" s="96"/>
      <c r="AQ355" s="96"/>
      <c r="AR355" s="96"/>
      <c r="AS355" s="24">
        <f t="shared" si="158"/>
        <v>44530</v>
      </c>
      <c r="AT355" s="4">
        <f t="shared" si="159"/>
        <v>0</v>
      </c>
      <c r="AU355" s="21"/>
      <c r="AV355" s="21"/>
      <c r="AW355" s="21"/>
      <c r="AX355" s="21"/>
      <c r="AY355" s="21"/>
      <c r="AZ355" s="21"/>
      <c r="BA355" s="21"/>
      <c r="BB355" s="21"/>
      <c r="BC355" s="21"/>
      <c r="BD355" s="21"/>
      <c r="BE355" s="21"/>
      <c r="BF355" s="21"/>
      <c r="BG355" s="21"/>
      <c r="BH355" s="21"/>
      <c r="BI355" s="21"/>
      <c r="BJ355" s="21"/>
      <c r="BK355" s="21"/>
      <c r="BL355" s="21"/>
      <c r="BM355" s="21"/>
      <c r="BN355" s="21"/>
      <c r="BO355" s="21"/>
      <c r="BP355" s="21"/>
      <c r="BQ355" s="21"/>
      <c r="BR355" s="21"/>
      <c r="BS355" s="21"/>
      <c r="BT355" s="21"/>
      <c r="BU355" s="25">
        <f t="shared" si="160"/>
        <v>0</v>
      </c>
    </row>
    <row r="356" spans="1:73" ht="27.75" customHeight="1" x14ac:dyDescent="0.15">
      <c r="A356" s="19">
        <v>44531</v>
      </c>
      <c r="B356" s="3">
        <f t="shared" si="154"/>
        <v>49</v>
      </c>
      <c r="C356" s="3">
        <f t="shared" si="155"/>
        <v>3</v>
      </c>
      <c r="D356" s="79">
        <f t="shared" si="156"/>
        <v>1.25</v>
      </c>
      <c r="E356" s="60">
        <f t="shared" si="150"/>
        <v>0</v>
      </c>
      <c r="F356" s="60">
        <f t="shared" si="151"/>
        <v>0</v>
      </c>
      <c r="G356" s="80">
        <f t="shared" si="152"/>
        <v>1</v>
      </c>
      <c r="H356" s="60">
        <f t="shared" si="141"/>
        <v>1</v>
      </c>
      <c r="I356" s="61">
        <f t="shared" si="161"/>
        <v>0</v>
      </c>
      <c r="J356" s="21"/>
      <c r="K356" s="21"/>
      <c r="L356" s="21"/>
      <c r="M356" s="21"/>
      <c r="N356" s="22"/>
      <c r="O356" s="22"/>
      <c r="P356" s="85">
        <f t="shared" si="157"/>
        <v>0</v>
      </c>
      <c r="Q356" s="66">
        <f t="shared" si="142"/>
        <v>0</v>
      </c>
      <c r="R356" s="82">
        <f>(SUMIF($B$21:B356,B356,$Q$21:Q356))</f>
        <v>0</v>
      </c>
      <c r="S356" s="83">
        <f t="shared" si="166"/>
        <v>-2.4166666666666665</v>
      </c>
      <c r="T356" s="22">
        <f t="shared" si="143"/>
        <v>0</v>
      </c>
      <c r="U356" s="84">
        <f t="shared" si="144"/>
        <v>0</v>
      </c>
      <c r="V356" s="1">
        <f t="shared" si="145"/>
        <v>0</v>
      </c>
      <c r="W356" s="1">
        <f t="shared" si="146"/>
        <v>0</v>
      </c>
      <c r="X356" s="1">
        <f t="shared" si="153"/>
        <v>0</v>
      </c>
      <c r="Y356" s="83">
        <f t="shared" si="147"/>
        <v>0</v>
      </c>
      <c r="Z356" s="83">
        <f t="shared" si="148"/>
        <v>0</v>
      </c>
      <c r="AA356" s="1">
        <f t="shared" si="162"/>
        <v>0</v>
      </c>
      <c r="AB356" s="82"/>
      <c r="AC356" s="1"/>
      <c r="AD356" s="1">
        <f t="shared" si="149"/>
        <v>0</v>
      </c>
      <c r="AE356" s="21"/>
      <c r="AF356" s="20"/>
      <c r="AG356" s="20"/>
      <c r="AH356" s="21"/>
      <c r="AI356" s="21"/>
      <c r="AJ356" s="21"/>
      <c r="AK356" s="23"/>
      <c r="AL356" s="1">
        <f t="shared" si="163"/>
        <v>0</v>
      </c>
      <c r="AM356" s="1">
        <f t="shared" si="164"/>
        <v>7</v>
      </c>
      <c r="AN356" s="1">
        <f t="shared" si="165"/>
        <v>0.125</v>
      </c>
      <c r="AO356" s="96"/>
      <c r="AP356" s="96"/>
      <c r="AQ356" s="96"/>
      <c r="AR356" s="96"/>
      <c r="AS356" s="24">
        <f t="shared" si="158"/>
        <v>44531</v>
      </c>
      <c r="AT356" s="4">
        <f t="shared" si="159"/>
        <v>0</v>
      </c>
      <c r="AU356" s="21"/>
      <c r="AV356" s="21"/>
      <c r="AW356" s="21"/>
      <c r="AX356" s="21"/>
      <c r="AY356" s="21"/>
      <c r="AZ356" s="21"/>
      <c r="BA356" s="21"/>
      <c r="BB356" s="21"/>
      <c r="BC356" s="21"/>
      <c r="BD356" s="21"/>
      <c r="BE356" s="21"/>
      <c r="BF356" s="21"/>
      <c r="BG356" s="21"/>
      <c r="BH356" s="21"/>
      <c r="BI356" s="21"/>
      <c r="BJ356" s="21"/>
      <c r="BK356" s="21"/>
      <c r="BL356" s="21"/>
      <c r="BM356" s="21"/>
      <c r="BN356" s="21"/>
      <c r="BO356" s="21"/>
      <c r="BP356" s="21"/>
      <c r="BQ356" s="21"/>
      <c r="BR356" s="21"/>
      <c r="BS356" s="21"/>
      <c r="BT356" s="21"/>
      <c r="BU356" s="25">
        <f t="shared" si="160"/>
        <v>0</v>
      </c>
    </row>
    <row r="357" spans="1:73" ht="27.75" customHeight="1" x14ac:dyDescent="0.15">
      <c r="A357" s="19">
        <v>44532</v>
      </c>
      <c r="B357" s="3">
        <f t="shared" si="154"/>
        <v>49</v>
      </c>
      <c r="C357" s="3">
        <f t="shared" si="155"/>
        <v>4</v>
      </c>
      <c r="D357" s="79">
        <f t="shared" si="156"/>
        <v>1.25</v>
      </c>
      <c r="E357" s="60">
        <f t="shared" si="150"/>
        <v>0</v>
      </c>
      <c r="F357" s="60">
        <f t="shared" si="151"/>
        <v>0</v>
      </c>
      <c r="G357" s="80">
        <f t="shared" si="152"/>
        <v>1</v>
      </c>
      <c r="H357" s="60">
        <f t="shared" si="141"/>
        <v>1</v>
      </c>
      <c r="I357" s="61">
        <f t="shared" si="161"/>
        <v>0</v>
      </c>
      <c r="J357" s="21"/>
      <c r="K357" s="21"/>
      <c r="L357" s="21"/>
      <c r="M357" s="21"/>
      <c r="N357" s="22"/>
      <c r="O357" s="22"/>
      <c r="P357" s="85">
        <f t="shared" si="157"/>
        <v>0</v>
      </c>
      <c r="Q357" s="66">
        <f t="shared" si="142"/>
        <v>0</v>
      </c>
      <c r="R357" s="82">
        <f>(SUMIF($B$21:B357,B357,$Q$21:Q357))</f>
        <v>0</v>
      </c>
      <c r="S357" s="83">
        <f t="shared" si="166"/>
        <v>-2.4166666666666665</v>
      </c>
      <c r="T357" s="22">
        <f t="shared" si="143"/>
        <v>0</v>
      </c>
      <c r="U357" s="84">
        <f t="shared" si="144"/>
        <v>0</v>
      </c>
      <c r="V357" s="1">
        <f t="shared" si="145"/>
        <v>0</v>
      </c>
      <c r="W357" s="1">
        <f t="shared" si="146"/>
        <v>0</v>
      </c>
      <c r="X357" s="1">
        <f t="shared" si="153"/>
        <v>0</v>
      </c>
      <c r="Y357" s="83">
        <f t="shared" si="147"/>
        <v>0</v>
      </c>
      <c r="Z357" s="83">
        <f t="shared" si="148"/>
        <v>0</v>
      </c>
      <c r="AA357" s="1">
        <f t="shared" si="162"/>
        <v>0</v>
      </c>
      <c r="AB357" s="82"/>
      <c r="AC357" s="1"/>
      <c r="AD357" s="1">
        <f t="shared" si="149"/>
        <v>0</v>
      </c>
      <c r="AE357" s="21"/>
      <c r="AF357" s="20"/>
      <c r="AG357" s="20"/>
      <c r="AH357" s="21"/>
      <c r="AI357" s="21"/>
      <c r="AJ357" s="21"/>
      <c r="AK357" s="23"/>
      <c r="AL357" s="1">
        <f t="shared" si="163"/>
        <v>0</v>
      </c>
      <c r="AM357" s="1">
        <f t="shared" si="164"/>
        <v>7</v>
      </c>
      <c r="AN357" s="1">
        <f t="shared" si="165"/>
        <v>0.125</v>
      </c>
      <c r="AO357" s="96"/>
      <c r="AP357" s="96"/>
      <c r="AQ357" s="96"/>
      <c r="AR357" s="96"/>
      <c r="AS357" s="24">
        <f t="shared" si="158"/>
        <v>44532</v>
      </c>
      <c r="AT357" s="4">
        <f t="shared" si="159"/>
        <v>0</v>
      </c>
      <c r="AU357" s="21"/>
      <c r="AV357" s="21"/>
      <c r="AW357" s="21"/>
      <c r="AX357" s="21"/>
      <c r="AY357" s="21"/>
      <c r="AZ357" s="21"/>
      <c r="BA357" s="21"/>
      <c r="BB357" s="21"/>
      <c r="BC357" s="21"/>
      <c r="BD357" s="21"/>
      <c r="BE357" s="21"/>
      <c r="BF357" s="21"/>
      <c r="BG357" s="21"/>
      <c r="BH357" s="21"/>
      <c r="BI357" s="21"/>
      <c r="BJ357" s="21"/>
      <c r="BK357" s="21"/>
      <c r="BL357" s="21"/>
      <c r="BM357" s="21"/>
      <c r="BN357" s="21"/>
      <c r="BO357" s="21"/>
      <c r="BP357" s="21"/>
      <c r="BQ357" s="21"/>
      <c r="BR357" s="21"/>
      <c r="BS357" s="21"/>
      <c r="BT357" s="21"/>
      <c r="BU357" s="25">
        <f t="shared" si="160"/>
        <v>0</v>
      </c>
    </row>
    <row r="358" spans="1:73" ht="27.75" customHeight="1" x14ac:dyDescent="0.15">
      <c r="A358" s="19">
        <v>44533</v>
      </c>
      <c r="B358" s="3">
        <f t="shared" si="154"/>
        <v>49</v>
      </c>
      <c r="C358" s="3">
        <f t="shared" si="155"/>
        <v>5</v>
      </c>
      <c r="D358" s="79">
        <f t="shared" si="156"/>
        <v>1.25</v>
      </c>
      <c r="E358" s="60">
        <f t="shared" si="150"/>
        <v>0</v>
      </c>
      <c r="F358" s="60">
        <f t="shared" si="151"/>
        <v>0</v>
      </c>
      <c r="G358" s="80">
        <f t="shared" si="152"/>
        <v>1</v>
      </c>
      <c r="H358" s="60">
        <f t="shared" si="141"/>
        <v>1</v>
      </c>
      <c r="I358" s="61">
        <f t="shared" si="161"/>
        <v>0</v>
      </c>
      <c r="J358" s="21"/>
      <c r="K358" s="21"/>
      <c r="L358" s="21"/>
      <c r="M358" s="21"/>
      <c r="N358" s="22"/>
      <c r="O358" s="22"/>
      <c r="P358" s="85">
        <f t="shared" si="157"/>
        <v>0</v>
      </c>
      <c r="Q358" s="66">
        <f t="shared" si="142"/>
        <v>0</v>
      </c>
      <c r="R358" s="82">
        <f>(SUMIF($B$21:B358,B358,$Q$21:Q358))</f>
        <v>0</v>
      </c>
      <c r="S358" s="83">
        <f t="shared" si="166"/>
        <v>-2.4166666666666665</v>
      </c>
      <c r="T358" s="22">
        <f t="shared" si="143"/>
        <v>0</v>
      </c>
      <c r="U358" s="84">
        <f t="shared" si="144"/>
        <v>0</v>
      </c>
      <c r="V358" s="1">
        <f t="shared" si="145"/>
        <v>0</v>
      </c>
      <c r="W358" s="1">
        <f t="shared" si="146"/>
        <v>0</v>
      </c>
      <c r="X358" s="1">
        <f t="shared" si="153"/>
        <v>0</v>
      </c>
      <c r="Y358" s="83">
        <f t="shared" si="147"/>
        <v>0</v>
      </c>
      <c r="Z358" s="83">
        <f t="shared" si="148"/>
        <v>0</v>
      </c>
      <c r="AA358" s="1">
        <f t="shared" si="162"/>
        <v>0</v>
      </c>
      <c r="AB358" s="82"/>
      <c r="AC358" s="1"/>
      <c r="AD358" s="1">
        <f t="shared" si="149"/>
        <v>0</v>
      </c>
      <c r="AE358" s="21"/>
      <c r="AF358" s="20"/>
      <c r="AG358" s="20"/>
      <c r="AH358" s="21"/>
      <c r="AI358" s="21"/>
      <c r="AJ358" s="21"/>
      <c r="AK358" s="23"/>
      <c r="AL358" s="1">
        <f t="shared" si="163"/>
        <v>0</v>
      </c>
      <c r="AM358" s="1">
        <f t="shared" si="164"/>
        <v>7</v>
      </c>
      <c r="AN358" s="1">
        <f t="shared" si="165"/>
        <v>0.125</v>
      </c>
      <c r="AO358" s="96"/>
      <c r="AP358" s="96"/>
      <c r="AQ358" s="96"/>
      <c r="AR358" s="96"/>
      <c r="AS358" s="24">
        <f t="shared" si="158"/>
        <v>44533</v>
      </c>
      <c r="AT358" s="4">
        <f t="shared" si="159"/>
        <v>0</v>
      </c>
      <c r="AU358" s="21"/>
      <c r="AV358" s="21"/>
      <c r="AW358" s="21"/>
      <c r="AX358" s="21"/>
      <c r="AY358" s="21"/>
      <c r="AZ358" s="21"/>
      <c r="BA358" s="21"/>
      <c r="BB358" s="21"/>
      <c r="BC358" s="21"/>
      <c r="BD358" s="21"/>
      <c r="BE358" s="21"/>
      <c r="BF358" s="21"/>
      <c r="BG358" s="21"/>
      <c r="BH358" s="21"/>
      <c r="BI358" s="21"/>
      <c r="BJ358" s="21"/>
      <c r="BK358" s="21"/>
      <c r="BL358" s="21"/>
      <c r="BM358" s="21"/>
      <c r="BN358" s="21"/>
      <c r="BO358" s="21"/>
      <c r="BP358" s="21"/>
      <c r="BQ358" s="21"/>
      <c r="BR358" s="21"/>
      <c r="BS358" s="21"/>
      <c r="BT358" s="21"/>
      <c r="BU358" s="25">
        <f t="shared" si="160"/>
        <v>0</v>
      </c>
    </row>
    <row r="359" spans="1:73" ht="27.75" customHeight="1" x14ac:dyDescent="0.15">
      <c r="A359" s="19">
        <v>44534</v>
      </c>
      <c r="B359" s="3">
        <f t="shared" si="154"/>
        <v>49</v>
      </c>
      <c r="C359" s="3">
        <f t="shared" si="155"/>
        <v>6</v>
      </c>
      <c r="D359" s="79">
        <f t="shared" si="156"/>
        <v>1.25</v>
      </c>
      <c r="E359" s="60">
        <f t="shared" si="150"/>
        <v>0</v>
      </c>
      <c r="F359" s="60">
        <f t="shared" si="151"/>
        <v>0</v>
      </c>
      <c r="G359" s="80">
        <f t="shared" si="152"/>
        <v>1</v>
      </c>
      <c r="H359" s="60">
        <f t="shared" si="141"/>
        <v>1</v>
      </c>
      <c r="I359" s="61">
        <f t="shared" si="161"/>
        <v>0</v>
      </c>
      <c r="J359" s="21"/>
      <c r="K359" s="21"/>
      <c r="L359" s="21"/>
      <c r="M359" s="21"/>
      <c r="N359" s="22"/>
      <c r="O359" s="22"/>
      <c r="P359" s="85">
        <f t="shared" si="157"/>
        <v>0</v>
      </c>
      <c r="Q359" s="66">
        <f t="shared" si="142"/>
        <v>0</v>
      </c>
      <c r="R359" s="82">
        <f>(SUMIF($B$21:B359,B359,$Q$21:Q359))</f>
        <v>0</v>
      </c>
      <c r="S359" s="83">
        <f t="shared" si="166"/>
        <v>-2.4166666666666665</v>
      </c>
      <c r="T359" s="22">
        <f t="shared" si="143"/>
        <v>0</v>
      </c>
      <c r="U359" s="84">
        <f t="shared" si="144"/>
        <v>0</v>
      </c>
      <c r="V359" s="1">
        <f t="shared" si="145"/>
        <v>0</v>
      </c>
      <c r="W359" s="1">
        <f t="shared" si="146"/>
        <v>0</v>
      </c>
      <c r="X359" s="1">
        <f t="shared" si="153"/>
        <v>0</v>
      </c>
      <c r="Y359" s="83">
        <f t="shared" si="147"/>
        <v>0</v>
      </c>
      <c r="Z359" s="83">
        <f t="shared" si="148"/>
        <v>0</v>
      </c>
      <c r="AA359" s="1">
        <f t="shared" si="162"/>
        <v>0</v>
      </c>
      <c r="AB359" s="82"/>
      <c r="AC359" s="1"/>
      <c r="AD359" s="1">
        <f t="shared" si="149"/>
        <v>0</v>
      </c>
      <c r="AE359" s="21"/>
      <c r="AF359" s="20"/>
      <c r="AG359" s="20"/>
      <c r="AH359" s="21"/>
      <c r="AI359" s="21"/>
      <c r="AJ359" s="21"/>
      <c r="AK359" s="23"/>
      <c r="AL359" s="1">
        <f t="shared" si="163"/>
        <v>0</v>
      </c>
      <c r="AM359" s="1">
        <f t="shared" si="164"/>
        <v>7</v>
      </c>
      <c r="AN359" s="1">
        <f t="shared" si="165"/>
        <v>0.125</v>
      </c>
      <c r="AO359" s="96"/>
      <c r="AP359" s="96"/>
      <c r="AQ359" s="96"/>
      <c r="AR359" s="96"/>
      <c r="AS359" s="24">
        <f t="shared" si="158"/>
        <v>44534</v>
      </c>
      <c r="AT359" s="4">
        <f t="shared" si="159"/>
        <v>0</v>
      </c>
      <c r="AU359" s="21"/>
      <c r="AV359" s="21"/>
      <c r="AW359" s="21"/>
      <c r="AX359" s="21"/>
      <c r="AY359" s="21"/>
      <c r="AZ359" s="21"/>
      <c r="BA359" s="21"/>
      <c r="BB359" s="21"/>
      <c r="BC359" s="21"/>
      <c r="BD359" s="21"/>
      <c r="BE359" s="21"/>
      <c r="BF359" s="21"/>
      <c r="BG359" s="21"/>
      <c r="BH359" s="21"/>
      <c r="BI359" s="21"/>
      <c r="BJ359" s="21"/>
      <c r="BK359" s="21"/>
      <c r="BL359" s="21"/>
      <c r="BM359" s="21"/>
      <c r="BN359" s="21"/>
      <c r="BO359" s="21"/>
      <c r="BP359" s="21"/>
      <c r="BQ359" s="21"/>
      <c r="BR359" s="21"/>
      <c r="BS359" s="21"/>
      <c r="BT359" s="21"/>
      <c r="BU359" s="25">
        <f t="shared" si="160"/>
        <v>0</v>
      </c>
    </row>
    <row r="360" spans="1:73" ht="27.75" customHeight="1" x14ac:dyDescent="0.15">
      <c r="A360" s="19">
        <v>44535</v>
      </c>
      <c r="B360" s="3">
        <f t="shared" si="154"/>
        <v>49</v>
      </c>
      <c r="C360" s="3">
        <f t="shared" si="155"/>
        <v>7</v>
      </c>
      <c r="D360" s="79">
        <f t="shared" si="156"/>
        <v>1.25</v>
      </c>
      <c r="E360" s="60">
        <f t="shared" si="150"/>
        <v>0</v>
      </c>
      <c r="F360" s="60">
        <f t="shared" si="151"/>
        <v>0</v>
      </c>
      <c r="G360" s="80">
        <f t="shared" si="152"/>
        <v>1.5</v>
      </c>
      <c r="H360" s="60">
        <f t="shared" si="141"/>
        <v>1</v>
      </c>
      <c r="I360" s="61">
        <f t="shared" si="161"/>
        <v>0</v>
      </c>
      <c r="J360" s="21"/>
      <c r="K360" s="21"/>
      <c r="L360" s="21"/>
      <c r="M360" s="21"/>
      <c r="N360" s="22"/>
      <c r="O360" s="22"/>
      <c r="P360" s="85">
        <f t="shared" si="157"/>
        <v>0</v>
      </c>
      <c r="Q360" s="66">
        <f t="shared" si="142"/>
        <v>0</v>
      </c>
      <c r="R360" s="82">
        <f>(SUMIF($B$21:B360,B360,$Q$21:Q360))</f>
        <v>0</v>
      </c>
      <c r="S360" s="83">
        <f t="shared" si="166"/>
        <v>-2.4166666666666665</v>
      </c>
      <c r="T360" s="22">
        <f t="shared" si="143"/>
        <v>0</v>
      </c>
      <c r="U360" s="84">
        <f t="shared" si="144"/>
        <v>0</v>
      </c>
      <c r="V360" s="1">
        <f t="shared" si="145"/>
        <v>0</v>
      </c>
      <c r="W360" s="1">
        <f t="shared" si="146"/>
        <v>0</v>
      </c>
      <c r="X360" s="1">
        <f t="shared" si="153"/>
        <v>0</v>
      </c>
      <c r="Y360" s="83">
        <f t="shared" si="147"/>
        <v>0</v>
      </c>
      <c r="Z360" s="83">
        <f t="shared" si="148"/>
        <v>0</v>
      </c>
      <c r="AA360" s="1">
        <f t="shared" si="162"/>
        <v>0</v>
      </c>
      <c r="AB360" s="82"/>
      <c r="AC360" s="1"/>
      <c r="AD360" s="1">
        <f t="shared" si="149"/>
        <v>0</v>
      </c>
      <c r="AE360" s="21"/>
      <c r="AF360" s="20"/>
      <c r="AG360" s="20"/>
      <c r="AH360" s="21"/>
      <c r="AI360" s="21"/>
      <c r="AJ360" s="21"/>
      <c r="AK360" s="23"/>
      <c r="AL360" s="1">
        <f t="shared" si="163"/>
        <v>0</v>
      </c>
      <c r="AM360" s="1">
        <f t="shared" si="164"/>
        <v>7</v>
      </c>
      <c r="AN360" s="1">
        <f t="shared" si="165"/>
        <v>0.125</v>
      </c>
      <c r="AO360" s="96"/>
      <c r="AP360" s="96"/>
      <c r="AQ360" s="96"/>
      <c r="AR360" s="96"/>
      <c r="AS360" s="24">
        <f t="shared" si="158"/>
        <v>44535</v>
      </c>
      <c r="AT360" s="4">
        <f t="shared" si="159"/>
        <v>0</v>
      </c>
      <c r="AU360" s="21"/>
      <c r="AV360" s="21"/>
      <c r="AW360" s="21"/>
      <c r="AX360" s="21"/>
      <c r="AY360" s="21"/>
      <c r="AZ360" s="21"/>
      <c r="BA360" s="21"/>
      <c r="BB360" s="21"/>
      <c r="BC360" s="21"/>
      <c r="BD360" s="21"/>
      <c r="BE360" s="21"/>
      <c r="BF360" s="21"/>
      <c r="BG360" s="21"/>
      <c r="BH360" s="21"/>
      <c r="BI360" s="21"/>
      <c r="BJ360" s="21"/>
      <c r="BK360" s="21"/>
      <c r="BL360" s="21"/>
      <c r="BM360" s="21"/>
      <c r="BN360" s="21"/>
      <c r="BO360" s="21"/>
      <c r="BP360" s="21"/>
      <c r="BQ360" s="21"/>
      <c r="BR360" s="21"/>
      <c r="BS360" s="21"/>
      <c r="BT360" s="21"/>
      <c r="BU360" s="25">
        <f t="shared" si="160"/>
        <v>0</v>
      </c>
    </row>
    <row r="361" spans="1:73" ht="27.75" customHeight="1" x14ac:dyDescent="0.15">
      <c r="A361" s="19">
        <v>44536</v>
      </c>
      <c r="B361" s="3">
        <f t="shared" si="154"/>
        <v>49</v>
      </c>
      <c r="C361" s="3">
        <f t="shared" si="155"/>
        <v>1</v>
      </c>
      <c r="D361" s="79">
        <f t="shared" si="156"/>
        <v>1.25</v>
      </c>
      <c r="E361" s="60">
        <f t="shared" si="150"/>
        <v>0</v>
      </c>
      <c r="F361" s="60">
        <f t="shared" si="151"/>
        <v>0</v>
      </c>
      <c r="G361" s="80">
        <f t="shared" si="152"/>
        <v>1</v>
      </c>
      <c r="H361" s="60">
        <f t="shared" si="141"/>
        <v>1</v>
      </c>
      <c r="I361" s="61">
        <f t="shared" si="161"/>
        <v>0</v>
      </c>
      <c r="J361" s="21"/>
      <c r="K361" s="21"/>
      <c r="L361" s="21"/>
      <c r="M361" s="21"/>
      <c r="N361" s="22"/>
      <c r="O361" s="22"/>
      <c r="P361" s="85">
        <f t="shared" si="157"/>
        <v>0</v>
      </c>
      <c r="Q361" s="66">
        <f t="shared" si="142"/>
        <v>0</v>
      </c>
      <c r="R361" s="82">
        <f>(SUMIF($B$21:B361,B361,$Q$21:Q361))</f>
        <v>0</v>
      </c>
      <c r="S361" s="83">
        <f t="shared" si="166"/>
        <v>-2.4166666666666665</v>
      </c>
      <c r="T361" s="22">
        <f t="shared" si="143"/>
        <v>0</v>
      </c>
      <c r="U361" s="84">
        <f t="shared" si="144"/>
        <v>0</v>
      </c>
      <c r="V361" s="1">
        <f t="shared" si="145"/>
        <v>0</v>
      </c>
      <c r="W361" s="1">
        <f t="shared" si="146"/>
        <v>0</v>
      </c>
      <c r="X361" s="1">
        <f t="shared" si="153"/>
        <v>0</v>
      </c>
      <c r="Y361" s="83">
        <f t="shared" si="147"/>
        <v>0</v>
      </c>
      <c r="Z361" s="83">
        <f t="shared" si="148"/>
        <v>0</v>
      </c>
      <c r="AA361" s="1">
        <f t="shared" si="162"/>
        <v>0</v>
      </c>
      <c r="AB361" s="82"/>
      <c r="AC361" s="1"/>
      <c r="AD361" s="1">
        <f t="shared" si="149"/>
        <v>0</v>
      </c>
      <c r="AE361" s="21"/>
      <c r="AF361" s="20"/>
      <c r="AG361" s="20"/>
      <c r="AH361" s="21"/>
      <c r="AI361" s="21"/>
      <c r="AJ361" s="21"/>
      <c r="AK361" s="23"/>
      <c r="AL361" s="1">
        <f t="shared" si="163"/>
        <v>0</v>
      </c>
      <c r="AM361" s="1">
        <f t="shared" si="164"/>
        <v>7</v>
      </c>
      <c r="AN361" s="1">
        <f t="shared" si="165"/>
        <v>0.125</v>
      </c>
      <c r="AO361" s="96"/>
      <c r="AP361" s="96"/>
      <c r="AQ361" s="96"/>
      <c r="AR361" s="96"/>
      <c r="AS361" s="24">
        <f t="shared" si="158"/>
        <v>44536</v>
      </c>
      <c r="AT361" s="4">
        <f t="shared" si="159"/>
        <v>0</v>
      </c>
      <c r="AU361" s="21"/>
      <c r="AV361" s="21"/>
      <c r="AW361" s="21"/>
      <c r="AX361" s="21"/>
      <c r="AY361" s="21"/>
      <c r="AZ361" s="21"/>
      <c r="BA361" s="21"/>
      <c r="BB361" s="21"/>
      <c r="BC361" s="21"/>
      <c r="BD361" s="21"/>
      <c r="BE361" s="21"/>
      <c r="BF361" s="21"/>
      <c r="BG361" s="21"/>
      <c r="BH361" s="21"/>
      <c r="BI361" s="21"/>
      <c r="BJ361" s="21"/>
      <c r="BK361" s="21"/>
      <c r="BL361" s="21"/>
      <c r="BM361" s="21"/>
      <c r="BN361" s="21"/>
      <c r="BO361" s="21"/>
      <c r="BP361" s="21"/>
      <c r="BQ361" s="21"/>
      <c r="BR361" s="21"/>
      <c r="BS361" s="21"/>
      <c r="BT361" s="21"/>
      <c r="BU361" s="25">
        <f t="shared" si="160"/>
        <v>0</v>
      </c>
    </row>
    <row r="362" spans="1:73" ht="27.75" customHeight="1" x14ac:dyDescent="0.15">
      <c r="A362" s="19">
        <v>44537</v>
      </c>
      <c r="B362" s="3">
        <f t="shared" si="154"/>
        <v>50</v>
      </c>
      <c r="C362" s="3">
        <f t="shared" si="155"/>
        <v>2</v>
      </c>
      <c r="D362" s="79">
        <f t="shared" si="156"/>
        <v>1.25</v>
      </c>
      <c r="E362" s="60">
        <f t="shared" si="150"/>
        <v>0</v>
      </c>
      <c r="F362" s="60">
        <f t="shared" si="151"/>
        <v>0</v>
      </c>
      <c r="G362" s="80">
        <f t="shared" si="152"/>
        <v>1</v>
      </c>
      <c r="H362" s="60">
        <f t="shared" si="141"/>
        <v>1</v>
      </c>
      <c r="I362" s="61">
        <f t="shared" si="161"/>
        <v>0</v>
      </c>
      <c r="J362" s="21"/>
      <c r="K362" s="21"/>
      <c r="L362" s="21"/>
      <c r="M362" s="21"/>
      <c r="N362" s="22"/>
      <c r="O362" s="22"/>
      <c r="P362" s="85">
        <f t="shared" si="157"/>
        <v>0</v>
      </c>
      <c r="Q362" s="66">
        <f t="shared" si="142"/>
        <v>0</v>
      </c>
      <c r="R362" s="82">
        <f>(SUMIF($B$21:B362,B362,$Q$21:Q362))</f>
        <v>0</v>
      </c>
      <c r="S362" s="83">
        <f t="shared" si="166"/>
        <v>-2.4166666666666665</v>
      </c>
      <c r="T362" s="22">
        <f t="shared" si="143"/>
        <v>0</v>
      </c>
      <c r="U362" s="84">
        <f t="shared" si="144"/>
        <v>0</v>
      </c>
      <c r="V362" s="1">
        <f t="shared" si="145"/>
        <v>0</v>
      </c>
      <c r="W362" s="1">
        <f t="shared" si="146"/>
        <v>0</v>
      </c>
      <c r="X362" s="1">
        <f t="shared" si="153"/>
        <v>0</v>
      </c>
      <c r="Y362" s="83">
        <f t="shared" si="147"/>
        <v>0</v>
      </c>
      <c r="Z362" s="83">
        <f t="shared" si="148"/>
        <v>0</v>
      </c>
      <c r="AA362" s="1">
        <f t="shared" si="162"/>
        <v>0</v>
      </c>
      <c r="AB362" s="82"/>
      <c r="AC362" s="1"/>
      <c r="AD362" s="1">
        <f t="shared" si="149"/>
        <v>0</v>
      </c>
      <c r="AE362" s="21"/>
      <c r="AF362" s="20"/>
      <c r="AG362" s="20"/>
      <c r="AH362" s="21"/>
      <c r="AI362" s="21"/>
      <c r="AJ362" s="21"/>
      <c r="AK362" s="23"/>
      <c r="AL362" s="1">
        <f t="shared" si="163"/>
        <v>0</v>
      </c>
      <c r="AM362" s="1">
        <f t="shared" si="164"/>
        <v>7</v>
      </c>
      <c r="AN362" s="1">
        <f t="shared" si="165"/>
        <v>0.125</v>
      </c>
      <c r="AO362" s="96"/>
      <c r="AP362" s="96"/>
      <c r="AQ362" s="96"/>
      <c r="AR362" s="96"/>
      <c r="AS362" s="24">
        <f t="shared" si="158"/>
        <v>44537</v>
      </c>
      <c r="AT362" s="4">
        <f t="shared" si="159"/>
        <v>0</v>
      </c>
      <c r="AU362" s="21"/>
      <c r="AV362" s="21"/>
      <c r="AW362" s="21"/>
      <c r="AX362" s="21"/>
      <c r="AY362" s="21"/>
      <c r="AZ362" s="21"/>
      <c r="BA362" s="21"/>
      <c r="BB362" s="21"/>
      <c r="BC362" s="21"/>
      <c r="BD362" s="21"/>
      <c r="BE362" s="21"/>
      <c r="BF362" s="21"/>
      <c r="BG362" s="21"/>
      <c r="BH362" s="21"/>
      <c r="BI362" s="21"/>
      <c r="BJ362" s="21"/>
      <c r="BK362" s="21"/>
      <c r="BL362" s="21"/>
      <c r="BM362" s="21"/>
      <c r="BN362" s="21"/>
      <c r="BO362" s="21"/>
      <c r="BP362" s="21"/>
      <c r="BQ362" s="21"/>
      <c r="BR362" s="21"/>
      <c r="BS362" s="21"/>
      <c r="BT362" s="21"/>
      <c r="BU362" s="25">
        <f t="shared" si="160"/>
        <v>0</v>
      </c>
    </row>
    <row r="363" spans="1:73" ht="27.75" customHeight="1" x14ac:dyDescent="0.15">
      <c r="A363" s="19">
        <v>44538</v>
      </c>
      <c r="B363" s="3">
        <f t="shared" si="154"/>
        <v>50</v>
      </c>
      <c r="C363" s="3">
        <f t="shared" si="155"/>
        <v>3</v>
      </c>
      <c r="D363" s="79">
        <f t="shared" si="156"/>
        <v>1.25</v>
      </c>
      <c r="E363" s="60">
        <f t="shared" si="150"/>
        <v>0</v>
      </c>
      <c r="F363" s="60">
        <f t="shared" si="151"/>
        <v>0</v>
      </c>
      <c r="G363" s="80">
        <f t="shared" si="152"/>
        <v>1</v>
      </c>
      <c r="H363" s="60">
        <f t="shared" si="141"/>
        <v>1</v>
      </c>
      <c r="I363" s="61">
        <f t="shared" si="161"/>
        <v>0</v>
      </c>
      <c r="J363" s="21"/>
      <c r="K363" s="21"/>
      <c r="L363" s="21"/>
      <c r="M363" s="21"/>
      <c r="N363" s="22"/>
      <c r="O363" s="22"/>
      <c r="P363" s="85">
        <f t="shared" si="157"/>
        <v>0</v>
      </c>
      <c r="Q363" s="66">
        <f t="shared" si="142"/>
        <v>0</v>
      </c>
      <c r="R363" s="82">
        <f>(SUMIF($B$21:B363,B363,$Q$21:Q363))</f>
        <v>0</v>
      </c>
      <c r="S363" s="83">
        <f t="shared" si="166"/>
        <v>-2.4166666666666665</v>
      </c>
      <c r="T363" s="22">
        <f t="shared" si="143"/>
        <v>0</v>
      </c>
      <c r="U363" s="84">
        <f t="shared" si="144"/>
        <v>0</v>
      </c>
      <c r="V363" s="1">
        <f t="shared" si="145"/>
        <v>0</v>
      </c>
      <c r="W363" s="1">
        <f t="shared" si="146"/>
        <v>0</v>
      </c>
      <c r="X363" s="1">
        <f t="shared" si="153"/>
        <v>0</v>
      </c>
      <c r="Y363" s="83">
        <f t="shared" si="147"/>
        <v>0</v>
      </c>
      <c r="Z363" s="83">
        <f t="shared" si="148"/>
        <v>0</v>
      </c>
      <c r="AA363" s="1">
        <f t="shared" si="162"/>
        <v>0</v>
      </c>
      <c r="AB363" s="82"/>
      <c r="AC363" s="1"/>
      <c r="AD363" s="1">
        <f t="shared" si="149"/>
        <v>0</v>
      </c>
      <c r="AE363" s="21"/>
      <c r="AF363" s="20"/>
      <c r="AG363" s="20"/>
      <c r="AH363" s="21"/>
      <c r="AI363" s="21"/>
      <c r="AJ363" s="21"/>
      <c r="AK363" s="23"/>
      <c r="AL363" s="1">
        <f t="shared" si="163"/>
        <v>0</v>
      </c>
      <c r="AM363" s="1">
        <f t="shared" si="164"/>
        <v>7</v>
      </c>
      <c r="AN363" s="1">
        <f t="shared" si="165"/>
        <v>0.125</v>
      </c>
      <c r="AO363" s="96"/>
      <c r="AP363" s="96"/>
      <c r="AQ363" s="96"/>
      <c r="AR363" s="96"/>
      <c r="AS363" s="24">
        <f t="shared" si="158"/>
        <v>44538</v>
      </c>
      <c r="AT363" s="4">
        <f t="shared" si="159"/>
        <v>0</v>
      </c>
      <c r="AU363" s="21"/>
      <c r="AV363" s="21"/>
      <c r="AW363" s="21"/>
      <c r="AX363" s="21"/>
      <c r="AY363" s="21"/>
      <c r="AZ363" s="21"/>
      <c r="BA363" s="21"/>
      <c r="BB363" s="21"/>
      <c r="BC363" s="21"/>
      <c r="BD363" s="21"/>
      <c r="BE363" s="21"/>
      <c r="BF363" s="21"/>
      <c r="BG363" s="21"/>
      <c r="BH363" s="21"/>
      <c r="BI363" s="21"/>
      <c r="BJ363" s="21"/>
      <c r="BK363" s="21"/>
      <c r="BL363" s="21"/>
      <c r="BM363" s="21"/>
      <c r="BN363" s="21"/>
      <c r="BO363" s="21"/>
      <c r="BP363" s="21"/>
      <c r="BQ363" s="21"/>
      <c r="BR363" s="21"/>
      <c r="BS363" s="21"/>
      <c r="BT363" s="21"/>
      <c r="BU363" s="25">
        <f t="shared" si="160"/>
        <v>0</v>
      </c>
    </row>
    <row r="364" spans="1:73" ht="27.75" customHeight="1" x14ac:dyDescent="0.15">
      <c r="A364" s="19">
        <v>44539</v>
      </c>
      <c r="B364" s="3">
        <f t="shared" si="154"/>
        <v>50</v>
      </c>
      <c r="C364" s="3">
        <f t="shared" si="155"/>
        <v>4</v>
      </c>
      <c r="D364" s="79">
        <f t="shared" si="156"/>
        <v>1.25</v>
      </c>
      <c r="E364" s="60">
        <f t="shared" si="150"/>
        <v>0</v>
      </c>
      <c r="F364" s="60">
        <f t="shared" si="151"/>
        <v>0</v>
      </c>
      <c r="G364" s="80">
        <f t="shared" si="152"/>
        <v>1</v>
      </c>
      <c r="H364" s="60">
        <f t="shared" si="141"/>
        <v>1</v>
      </c>
      <c r="I364" s="61">
        <f t="shared" si="161"/>
        <v>0</v>
      </c>
      <c r="J364" s="21"/>
      <c r="K364" s="21"/>
      <c r="L364" s="21"/>
      <c r="M364" s="21"/>
      <c r="N364" s="22"/>
      <c r="O364" s="22"/>
      <c r="P364" s="85">
        <f t="shared" si="157"/>
        <v>0</v>
      </c>
      <c r="Q364" s="66">
        <f t="shared" si="142"/>
        <v>0</v>
      </c>
      <c r="R364" s="82">
        <f>(SUMIF($B$21:B364,B364,$Q$21:Q364))</f>
        <v>0</v>
      </c>
      <c r="S364" s="83">
        <f t="shared" si="166"/>
        <v>-2.4166666666666665</v>
      </c>
      <c r="T364" s="22">
        <f t="shared" si="143"/>
        <v>0</v>
      </c>
      <c r="U364" s="84">
        <f t="shared" si="144"/>
        <v>0</v>
      </c>
      <c r="V364" s="1">
        <f t="shared" si="145"/>
        <v>0</v>
      </c>
      <c r="W364" s="1">
        <f t="shared" si="146"/>
        <v>0</v>
      </c>
      <c r="X364" s="1">
        <f t="shared" si="153"/>
        <v>0</v>
      </c>
      <c r="Y364" s="83">
        <f t="shared" si="147"/>
        <v>0</v>
      </c>
      <c r="Z364" s="83">
        <f t="shared" si="148"/>
        <v>0</v>
      </c>
      <c r="AA364" s="1">
        <f t="shared" si="162"/>
        <v>0</v>
      </c>
      <c r="AB364" s="82"/>
      <c r="AC364" s="1"/>
      <c r="AD364" s="1">
        <f t="shared" si="149"/>
        <v>0</v>
      </c>
      <c r="AE364" s="21"/>
      <c r="AF364" s="20"/>
      <c r="AG364" s="20"/>
      <c r="AH364" s="21"/>
      <c r="AI364" s="21"/>
      <c r="AJ364" s="21"/>
      <c r="AK364" s="23"/>
      <c r="AL364" s="1">
        <f t="shared" si="163"/>
        <v>0</v>
      </c>
      <c r="AM364" s="1">
        <f t="shared" si="164"/>
        <v>7</v>
      </c>
      <c r="AN364" s="1">
        <f t="shared" si="165"/>
        <v>0.125</v>
      </c>
      <c r="AO364" s="96"/>
      <c r="AP364" s="96"/>
      <c r="AQ364" s="96"/>
      <c r="AR364" s="96"/>
      <c r="AS364" s="24">
        <f t="shared" si="158"/>
        <v>44539</v>
      </c>
      <c r="AT364" s="4">
        <f t="shared" si="159"/>
        <v>0</v>
      </c>
      <c r="AU364" s="21"/>
      <c r="AV364" s="21"/>
      <c r="AW364" s="21"/>
      <c r="AX364" s="21"/>
      <c r="AY364" s="21"/>
      <c r="AZ364" s="21"/>
      <c r="BA364" s="21"/>
      <c r="BB364" s="21"/>
      <c r="BC364" s="21"/>
      <c r="BD364" s="21"/>
      <c r="BE364" s="21"/>
      <c r="BF364" s="21"/>
      <c r="BG364" s="21"/>
      <c r="BH364" s="21"/>
      <c r="BI364" s="21"/>
      <c r="BJ364" s="21"/>
      <c r="BK364" s="21"/>
      <c r="BL364" s="21"/>
      <c r="BM364" s="21"/>
      <c r="BN364" s="21"/>
      <c r="BO364" s="21"/>
      <c r="BP364" s="21"/>
      <c r="BQ364" s="21"/>
      <c r="BR364" s="21"/>
      <c r="BS364" s="21"/>
      <c r="BT364" s="21"/>
      <c r="BU364" s="25">
        <f t="shared" si="160"/>
        <v>0</v>
      </c>
    </row>
    <row r="365" spans="1:73" ht="27.75" customHeight="1" x14ac:dyDescent="0.15">
      <c r="A365" s="19">
        <v>44540</v>
      </c>
      <c r="B365" s="3">
        <f t="shared" si="154"/>
        <v>50</v>
      </c>
      <c r="C365" s="3">
        <f t="shared" si="155"/>
        <v>5</v>
      </c>
      <c r="D365" s="79">
        <f t="shared" si="156"/>
        <v>1.25</v>
      </c>
      <c r="E365" s="60">
        <f t="shared" si="150"/>
        <v>0</v>
      </c>
      <c r="F365" s="60">
        <f t="shared" si="151"/>
        <v>0</v>
      </c>
      <c r="G365" s="80">
        <f t="shared" si="152"/>
        <v>1</v>
      </c>
      <c r="H365" s="60">
        <f t="shared" si="141"/>
        <v>1</v>
      </c>
      <c r="I365" s="61">
        <f t="shared" si="161"/>
        <v>0</v>
      </c>
      <c r="J365" s="21"/>
      <c r="K365" s="21"/>
      <c r="L365" s="21"/>
      <c r="M365" s="21"/>
      <c r="N365" s="22"/>
      <c r="O365" s="22"/>
      <c r="P365" s="85">
        <f t="shared" si="157"/>
        <v>0</v>
      </c>
      <c r="Q365" s="66">
        <f t="shared" si="142"/>
        <v>0</v>
      </c>
      <c r="R365" s="82">
        <f>(SUMIF($B$21:B365,B365,$Q$21:Q365))</f>
        <v>0</v>
      </c>
      <c r="S365" s="83">
        <f t="shared" si="166"/>
        <v>-2.4166666666666665</v>
      </c>
      <c r="T365" s="22">
        <f t="shared" si="143"/>
        <v>0</v>
      </c>
      <c r="U365" s="84">
        <f t="shared" si="144"/>
        <v>0</v>
      </c>
      <c r="V365" s="1">
        <f t="shared" si="145"/>
        <v>0</v>
      </c>
      <c r="W365" s="1">
        <f t="shared" si="146"/>
        <v>0</v>
      </c>
      <c r="X365" s="1">
        <f t="shared" si="153"/>
        <v>0</v>
      </c>
      <c r="Y365" s="83">
        <f t="shared" si="147"/>
        <v>0</v>
      </c>
      <c r="Z365" s="83">
        <f t="shared" si="148"/>
        <v>0</v>
      </c>
      <c r="AA365" s="1">
        <f t="shared" si="162"/>
        <v>0</v>
      </c>
      <c r="AB365" s="82"/>
      <c r="AC365" s="1"/>
      <c r="AD365" s="1">
        <f t="shared" si="149"/>
        <v>0</v>
      </c>
      <c r="AE365" s="21"/>
      <c r="AF365" s="20"/>
      <c r="AG365" s="20"/>
      <c r="AH365" s="21"/>
      <c r="AI365" s="21"/>
      <c r="AJ365" s="21"/>
      <c r="AK365" s="23"/>
      <c r="AL365" s="1">
        <f t="shared" si="163"/>
        <v>0</v>
      </c>
      <c r="AM365" s="1">
        <f t="shared" si="164"/>
        <v>7</v>
      </c>
      <c r="AN365" s="1">
        <f t="shared" si="165"/>
        <v>0.125</v>
      </c>
      <c r="AO365" s="96"/>
      <c r="AP365" s="96"/>
      <c r="AQ365" s="96"/>
      <c r="AR365" s="96"/>
      <c r="AS365" s="24">
        <f t="shared" si="158"/>
        <v>44540</v>
      </c>
      <c r="AT365" s="4">
        <f t="shared" si="159"/>
        <v>0</v>
      </c>
      <c r="AU365" s="21"/>
      <c r="AV365" s="21"/>
      <c r="AW365" s="21"/>
      <c r="AX365" s="21"/>
      <c r="AY365" s="21"/>
      <c r="AZ365" s="21"/>
      <c r="BA365" s="21"/>
      <c r="BB365" s="21"/>
      <c r="BC365" s="21"/>
      <c r="BD365" s="21"/>
      <c r="BE365" s="21"/>
      <c r="BF365" s="21"/>
      <c r="BG365" s="21"/>
      <c r="BH365" s="21"/>
      <c r="BI365" s="21"/>
      <c r="BJ365" s="21"/>
      <c r="BK365" s="21"/>
      <c r="BL365" s="21"/>
      <c r="BM365" s="21"/>
      <c r="BN365" s="21"/>
      <c r="BO365" s="21"/>
      <c r="BP365" s="21"/>
      <c r="BQ365" s="21"/>
      <c r="BR365" s="21"/>
      <c r="BS365" s="21"/>
      <c r="BT365" s="21"/>
      <c r="BU365" s="25">
        <f t="shared" si="160"/>
        <v>0</v>
      </c>
    </row>
    <row r="366" spans="1:73" ht="27.75" customHeight="1" x14ac:dyDescent="0.15">
      <c r="A366" s="19">
        <v>44541</v>
      </c>
      <c r="B366" s="3">
        <f t="shared" si="154"/>
        <v>50</v>
      </c>
      <c r="C366" s="3">
        <f t="shared" si="155"/>
        <v>6</v>
      </c>
      <c r="D366" s="79">
        <f t="shared" si="156"/>
        <v>1.25</v>
      </c>
      <c r="E366" s="60">
        <f t="shared" si="150"/>
        <v>0</v>
      </c>
      <c r="F366" s="60">
        <f t="shared" si="151"/>
        <v>0</v>
      </c>
      <c r="G366" s="80">
        <f t="shared" si="152"/>
        <v>1</v>
      </c>
      <c r="H366" s="60">
        <f t="shared" si="141"/>
        <v>1</v>
      </c>
      <c r="I366" s="61">
        <f t="shared" si="161"/>
        <v>0</v>
      </c>
      <c r="J366" s="21"/>
      <c r="K366" s="21"/>
      <c r="L366" s="21"/>
      <c r="M366" s="21"/>
      <c r="N366" s="22"/>
      <c r="O366" s="22"/>
      <c r="P366" s="85">
        <f t="shared" si="157"/>
        <v>0</v>
      </c>
      <c r="Q366" s="66">
        <f t="shared" si="142"/>
        <v>0</v>
      </c>
      <c r="R366" s="82">
        <f>(SUMIF($B$21:B366,B366,$Q$21:Q366))</f>
        <v>0</v>
      </c>
      <c r="S366" s="83">
        <f t="shared" si="166"/>
        <v>-2.4166666666666665</v>
      </c>
      <c r="T366" s="22">
        <f t="shared" si="143"/>
        <v>0</v>
      </c>
      <c r="U366" s="84">
        <f t="shared" si="144"/>
        <v>0</v>
      </c>
      <c r="V366" s="1">
        <f t="shared" si="145"/>
        <v>0</v>
      </c>
      <c r="W366" s="1">
        <f t="shared" si="146"/>
        <v>0</v>
      </c>
      <c r="X366" s="1">
        <f t="shared" si="153"/>
        <v>0</v>
      </c>
      <c r="Y366" s="83">
        <f t="shared" si="147"/>
        <v>0</v>
      </c>
      <c r="Z366" s="83">
        <f t="shared" si="148"/>
        <v>0</v>
      </c>
      <c r="AA366" s="1">
        <f t="shared" si="162"/>
        <v>0</v>
      </c>
      <c r="AB366" s="82"/>
      <c r="AC366" s="1"/>
      <c r="AD366" s="1">
        <f t="shared" si="149"/>
        <v>0</v>
      </c>
      <c r="AE366" s="21"/>
      <c r="AF366" s="20"/>
      <c r="AG366" s="20"/>
      <c r="AH366" s="21"/>
      <c r="AI366" s="21"/>
      <c r="AJ366" s="21"/>
      <c r="AK366" s="23"/>
      <c r="AL366" s="1">
        <f t="shared" si="163"/>
        <v>0</v>
      </c>
      <c r="AM366" s="1">
        <f t="shared" si="164"/>
        <v>7</v>
      </c>
      <c r="AN366" s="1">
        <f t="shared" si="165"/>
        <v>0.125</v>
      </c>
      <c r="AO366" s="96"/>
      <c r="AP366" s="96"/>
      <c r="AQ366" s="96"/>
      <c r="AR366" s="96"/>
      <c r="AS366" s="24">
        <f t="shared" si="158"/>
        <v>44541</v>
      </c>
      <c r="AT366" s="4">
        <f t="shared" si="159"/>
        <v>0</v>
      </c>
      <c r="AU366" s="21"/>
      <c r="AV366" s="21"/>
      <c r="AW366" s="21"/>
      <c r="AX366" s="21"/>
      <c r="AY366" s="21"/>
      <c r="AZ366" s="21"/>
      <c r="BA366" s="21"/>
      <c r="BB366" s="21"/>
      <c r="BC366" s="21"/>
      <c r="BD366" s="21"/>
      <c r="BE366" s="21"/>
      <c r="BF366" s="21"/>
      <c r="BG366" s="21"/>
      <c r="BH366" s="21"/>
      <c r="BI366" s="21"/>
      <c r="BJ366" s="21"/>
      <c r="BK366" s="21"/>
      <c r="BL366" s="21"/>
      <c r="BM366" s="21"/>
      <c r="BN366" s="21"/>
      <c r="BO366" s="21"/>
      <c r="BP366" s="21"/>
      <c r="BQ366" s="21"/>
      <c r="BR366" s="21"/>
      <c r="BS366" s="21"/>
      <c r="BT366" s="21"/>
      <c r="BU366" s="25">
        <f t="shared" si="160"/>
        <v>0</v>
      </c>
    </row>
    <row r="367" spans="1:73" ht="27.75" customHeight="1" x14ac:dyDescent="0.15">
      <c r="A367" s="19">
        <v>44542</v>
      </c>
      <c r="B367" s="3">
        <f t="shared" si="154"/>
        <v>50</v>
      </c>
      <c r="C367" s="3">
        <f t="shared" si="155"/>
        <v>7</v>
      </c>
      <c r="D367" s="79">
        <f t="shared" si="156"/>
        <v>1.25</v>
      </c>
      <c r="E367" s="60">
        <f t="shared" si="150"/>
        <v>0</v>
      </c>
      <c r="F367" s="60">
        <f t="shared" si="151"/>
        <v>0</v>
      </c>
      <c r="G367" s="80">
        <f t="shared" si="152"/>
        <v>1.5</v>
      </c>
      <c r="H367" s="60">
        <f t="shared" si="141"/>
        <v>1</v>
      </c>
      <c r="I367" s="61">
        <f t="shared" si="161"/>
        <v>0</v>
      </c>
      <c r="J367" s="21"/>
      <c r="K367" s="21"/>
      <c r="L367" s="21"/>
      <c r="M367" s="21"/>
      <c r="N367" s="22"/>
      <c r="O367" s="22"/>
      <c r="P367" s="85">
        <f t="shared" si="157"/>
        <v>0</v>
      </c>
      <c r="Q367" s="66">
        <f t="shared" si="142"/>
        <v>0</v>
      </c>
      <c r="R367" s="82">
        <f>(SUMIF($B$21:B367,B367,$Q$21:Q367))</f>
        <v>0</v>
      </c>
      <c r="S367" s="83">
        <f t="shared" si="166"/>
        <v>-2.4166666666666665</v>
      </c>
      <c r="T367" s="22">
        <f t="shared" si="143"/>
        <v>0</v>
      </c>
      <c r="U367" s="84">
        <f t="shared" si="144"/>
        <v>0</v>
      </c>
      <c r="V367" s="1">
        <f t="shared" si="145"/>
        <v>0</v>
      </c>
      <c r="W367" s="1">
        <f t="shared" si="146"/>
        <v>0</v>
      </c>
      <c r="X367" s="1">
        <f t="shared" si="153"/>
        <v>0</v>
      </c>
      <c r="Y367" s="83">
        <f t="shared" si="147"/>
        <v>0</v>
      </c>
      <c r="Z367" s="83">
        <f t="shared" si="148"/>
        <v>0</v>
      </c>
      <c r="AA367" s="1">
        <f t="shared" si="162"/>
        <v>0</v>
      </c>
      <c r="AB367" s="82"/>
      <c r="AC367" s="1"/>
      <c r="AD367" s="1">
        <f t="shared" si="149"/>
        <v>0</v>
      </c>
      <c r="AE367" s="21"/>
      <c r="AF367" s="20"/>
      <c r="AG367" s="20"/>
      <c r="AH367" s="21"/>
      <c r="AI367" s="21"/>
      <c r="AJ367" s="21"/>
      <c r="AK367" s="23"/>
      <c r="AL367" s="1">
        <f t="shared" si="163"/>
        <v>0</v>
      </c>
      <c r="AM367" s="1">
        <f t="shared" si="164"/>
        <v>7</v>
      </c>
      <c r="AN367" s="1">
        <f t="shared" si="165"/>
        <v>0.125</v>
      </c>
      <c r="AO367" s="96"/>
      <c r="AP367" s="96"/>
      <c r="AQ367" s="96"/>
      <c r="AR367" s="96"/>
      <c r="AS367" s="24">
        <f t="shared" si="158"/>
        <v>44542</v>
      </c>
      <c r="AT367" s="4">
        <f t="shared" si="159"/>
        <v>0</v>
      </c>
      <c r="AU367" s="21"/>
      <c r="AV367" s="21"/>
      <c r="AW367" s="21"/>
      <c r="AX367" s="21"/>
      <c r="AY367" s="21"/>
      <c r="AZ367" s="21"/>
      <c r="BA367" s="21"/>
      <c r="BB367" s="21"/>
      <c r="BC367" s="21"/>
      <c r="BD367" s="21"/>
      <c r="BE367" s="21"/>
      <c r="BF367" s="21"/>
      <c r="BG367" s="21"/>
      <c r="BH367" s="21"/>
      <c r="BI367" s="21"/>
      <c r="BJ367" s="21"/>
      <c r="BK367" s="21"/>
      <c r="BL367" s="21"/>
      <c r="BM367" s="21"/>
      <c r="BN367" s="21"/>
      <c r="BO367" s="21"/>
      <c r="BP367" s="21"/>
      <c r="BQ367" s="21"/>
      <c r="BR367" s="21"/>
      <c r="BS367" s="21"/>
      <c r="BT367" s="21"/>
      <c r="BU367" s="25">
        <f t="shared" si="160"/>
        <v>0</v>
      </c>
    </row>
    <row r="368" spans="1:73" ht="27.75" customHeight="1" x14ac:dyDescent="0.15">
      <c r="A368" s="19">
        <v>44543</v>
      </c>
      <c r="B368" s="3">
        <f t="shared" si="154"/>
        <v>50</v>
      </c>
      <c r="C368" s="3">
        <f t="shared" si="155"/>
        <v>1</v>
      </c>
      <c r="D368" s="79">
        <f t="shared" si="156"/>
        <v>1.25</v>
      </c>
      <c r="E368" s="60">
        <f t="shared" si="150"/>
        <v>0</v>
      </c>
      <c r="F368" s="60">
        <f t="shared" si="151"/>
        <v>0</v>
      </c>
      <c r="G368" s="80">
        <f t="shared" si="152"/>
        <v>1</v>
      </c>
      <c r="H368" s="60">
        <f t="shared" si="141"/>
        <v>1</v>
      </c>
      <c r="I368" s="61">
        <f t="shared" si="161"/>
        <v>0</v>
      </c>
      <c r="J368" s="21"/>
      <c r="K368" s="21"/>
      <c r="L368" s="21"/>
      <c r="M368" s="21"/>
      <c r="N368" s="22"/>
      <c r="O368" s="22"/>
      <c r="P368" s="85">
        <f t="shared" si="157"/>
        <v>0</v>
      </c>
      <c r="Q368" s="66">
        <f t="shared" si="142"/>
        <v>0</v>
      </c>
      <c r="R368" s="82">
        <f>(SUMIF($B$21:B368,B368,$Q$21:Q368))</f>
        <v>0</v>
      </c>
      <c r="S368" s="83">
        <f t="shared" si="166"/>
        <v>-2.4166666666666665</v>
      </c>
      <c r="T368" s="22">
        <f t="shared" si="143"/>
        <v>0</v>
      </c>
      <c r="U368" s="84">
        <f t="shared" si="144"/>
        <v>0</v>
      </c>
      <c r="V368" s="1">
        <f t="shared" si="145"/>
        <v>0</v>
      </c>
      <c r="W368" s="1">
        <f t="shared" si="146"/>
        <v>0</v>
      </c>
      <c r="X368" s="1">
        <f t="shared" si="153"/>
        <v>0</v>
      </c>
      <c r="Y368" s="83">
        <f t="shared" si="147"/>
        <v>0</v>
      </c>
      <c r="Z368" s="83">
        <f t="shared" si="148"/>
        <v>0</v>
      </c>
      <c r="AA368" s="1">
        <f t="shared" si="162"/>
        <v>0</v>
      </c>
      <c r="AB368" s="82"/>
      <c r="AC368" s="1"/>
      <c r="AD368" s="1">
        <f t="shared" si="149"/>
        <v>0</v>
      </c>
      <c r="AE368" s="21"/>
      <c r="AF368" s="20"/>
      <c r="AG368" s="20"/>
      <c r="AH368" s="21"/>
      <c r="AI368" s="21"/>
      <c r="AJ368" s="21"/>
      <c r="AK368" s="23"/>
      <c r="AL368" s="1">
        <f t="shared" si="163"/>
        <v>0</v>
      </c>
      <c r="AM368" s="1">
        <f t="shared" si="164"/>
        <v>7</v>
      </c>
      <c r="AN368" s="1">
        <f t="shared" si="165"/>
        <v>0.125</v>
      </c>
      <c r="AO368" s="96"/>
      <c r="AP368" s="96"/>
      <c r="AQ368" s="96"/>
      <c r="AR368" s="96"/>
      <c r="AS368" s="24">
        <f t="shared" si="158"/>
        <v>44543</v>
      </c>
      <c r="AT368" s="4">
        <f t="shared" si="159"/>
        <v>0</v>
      </c>
      <c r="AU368" s="21"/>
      <c r="AV368" s="21"/>
      <c r="AW368" s="21"/>
      <c r="AX368" s="21"/>
      <c r="AY368" s="21"/>
      <c r="AZ368" s="21"/>
      <c r="BA368" s="21"/>
      <c r="BB368" s="21"/>
      <c r="BC368" s="21"/>
      <c r="BD368" s="21"/>
      <c r="BE368" s="21"/>
      <c r="BF368" s="21"/>
      <c r="BG368" s="21"/>
      <c r="BH368" s="21"/>
      <c r="BI368" s="21"/>
      <c r="BJ368" s="21"/>
      <c r="BK368" s="21"/>
      <c r="BL368" s="21"/>
      <c r="BM368" s="21"/>
      <c r="BN368" s="21"/>
      <c r="BO368" s="21"/>
      <c r="BP368" s="21"/>
      <c r="BQ368" s="21"/>
      <c r="BR368" s="21"/>
      <c r="BS368" s="21"/>
      <c r="BT368" s="21"/>
      <c r="BU368" s="25">
        <f t="shared" si="160"/>
        <v>0</v>
      </c>
    </row>
    <row r="369" spans="1:73" ht="27.75" customHeight="1" x14ac:dyDescent="0.15">
      <c r="A369" s="19">
        <v>44544</v>
      </c>
      <c r="B369" s="3">
        <f t="shared" si="154"/>
        <v>51</v>
      </c>
      <c r="C369" s="3">
        <f t="shared" si="155"/>
        <v>2</v>
      </c>
      <c r="D369" s="79">
        <f t="shared" si="156"/>
        <v>1.25</v>
      </c>
      <c r="E369" s="60">
        <f t="shared" si="150"/>
        <v>0</v>
      </c>
      <c r="F369" s="60">
        <f t="shared" si="151"/>
        <v>0</v>
      </c>
      <c r="G369" s="80">
        <f t="shared" si="152"/>
        <v>1</v>
      </c>
      <c r="H369" s="60">
        <f t="shared" si="141"/>
        <v>1</v>
      </c>
      <c r="I369" s="61">
        <f t="shared" si="161"/>
        <v>0</v>
      </c>
      <c r="J369" s="21"/>
      <c r="K369" s="21"/>
      <c r="L369" s="21"/>
      <c r="M369" s="21"/>
      <c r="N369" s="22"/>
      <c r="O369" s="22"/>
      <c r="P369" s="85">
        <f t="shared" si="157"/>
        <v>0</v>
      </c>
      <c r="Q369" s="66">
        <f t="shared" si="142"/>
        <v>0</v>
      </c>
      <c r="R369" s="82">
        <f>(SUMIF($B$21:B369,B369,$Q$21:Q369))</f>
        <v>0</v>
      </c>
      <c r="S369" s="83">
        <f t="shared" si="166"/>
        <v>-2.4166666666666665</v>
      </c>
      <c r="T369" s="22">
        <f t="shared" si="143"/>
        <v>0</v>
      </c>
      <c r="U369" s="84">
        <f t="shared" si="144"/>
        <v>0</v>
      </c>
      <c r="V369" s="1">
        <f t="shared" si="145"/>
        <v>0</v>
      </c>
      <c r="W369" s="1">
        <f t="shared" si="146"/>
        <v>0</v>
      </c>
      <c r="X369" s="1">
        <f t="shared" si="153"/>
        <v>0</v>
      </c>
      <c r="Y369" s="83">
        <f t="shared" si="147"/>
        <v>0</v>
      </c>
      <c r="Z369" s="83">
        <f t="shared" si="148"/>
        <v>0</v>
      </c>
      <c r="AA369" s="1">
        <f t="shared" si="162"/>
        <v>0</v>
      </c>
      <c r="AB369" s="82"/>
      <c r="AC369" s="1"/>
      <c r="AD369" s="1">
        <f t="shared" si="149"/>
        <v>0</v>
      </c>
      <c r="AE369" s="21"/>
      <c r="AF369" s="20"/>
      <c r="AG369" s="20"/>
      <c r="AH369" s="21"/>
      <c r="AI369" s="21"/>
      <c r="AJ369" s="21"/>
      <c r="AK369" s="23"/>
      <c r="AL369" s="1">
        <f t="shared" si="163"/>
        <v>0</v>
      </c>
      <c r="AM369" s="1">
        <f t="shared" si="164"/>
        <v>7</v>
      </c>
      <c r="AN369" s="1">
        <f t="shared" si="165"/>
        <v>0.125</v>
      </c>
      <c r="AO369" s="96"/>
      <c r="AP369" s="96"/>
      <c r="AQ369" s="96"/>
      <c r="AR369" s="96"/>
      <c r="AS369" s="24">
        <f t="shared" si="158"/>
        <v>44544</v>
      </c>
      <c r="AT369" s="4">
        <f t="shared" si="159"/>
        <v>0</v>
      </c>
      <c r="AU369" s="21"/>
      <c r="AV369" s="21"/>
      <c r="AW369" s="21"/>
      <c r="AX369" s="21"/>
      <c r="AY369" s="21"/>
      <c r="AZ369" s="21"/>
      <c r="BA369" s="21"/>
      <c r="BB369" s="21"/>
      <c r="BC369" s="21"/>
      <c r="BD369" s="21"/>
      <c r="BE369" s="21"/>
      <c r="BF369" s="21"/>
      <c r="BG369" s="21"/>
      <c r="BH369" s="21"/>
      <c r="BI369" s="21"/>
      <c r="BJ369" s="21"/>
      <c r="BK369" s="21"/>
      <c r="BL369" s="21"/>
      <c r="BM369" s="21"/>
      <c r="BN369" s="21"/>
      <c r="BO369" s="21"/>
      <c r="BP369" s="21"/>
      <c r="BQ369" s="21"/>
      <c r="BR369" s="21"/>
      <c r="BS369" s="21"/>
      <c r="BT369" s="21"/>
      <c r="BU369" s="25">
        <f t="shared" si="160"/>
        <v>0</v>
      </c>
    </row>
    <row r="370" spans="1:73" ht="27.75" customHeight="1" x14ac:dyDescent="0.15">
      <c r="A370" s="19">
        <v>44545</v>
      </c>
      <c r="B370" s="3">
        <f t="shared" si="154"/>
        <v>51</v>
      </c>
      <c r="C370" s="3">
        <f t="shared" si="155"/>
        <v>3</v>
      </c>
      <c r="D370" s="79">
        <f t="shared" si="156"/>
        <v>1.25</v>
      </c>
      <c r="E370" s="60">
        <f t="shared" si="150"/>
        <v>0</v>
      </c>
      <c r="F370" s="60">
        <f t="shared" si="151"/>
        <v>0</v>
      </c>
      <c r="G370" s="80">
        <f t="shared" si="152"/>
        <v>1</v>
      </c>
      <c r="H370" s="60">
        <f t="shared" si="141"/>
        <v>1</v>
      </c>
      <c r="I370" s="61">
        <f t="shared" si="161"/>
        <v>0</v>
      </c>
      <c r="J370" s="21"/>
      <c r="K370" s="21"/>
      <c r="L370" s="21"/>
      <c r="M370" s="21"/>
      <c r="N370" s="22"/>
      <c r="O370" s="22"/>
      <c r="P370" s="85">
        <f t="shared" si="157"/>
        <v>0</v>
      </c>
      <c r="Q370" s="66">
        <f t="shared" si="142"/>
        <v>0</v>
      </c>
      <c r="R370" s="82">
        <f>(SUMIF($B$21:B370,B370,$Q$21:Q370))</f>
        <v>0</v>
      </c>
      <c r="S370" s="83">
        <f t="shared" si="166"/>
        <v>-2.4166666666666665</v>
      </c>
      <c r="T370" s="22">
        <f t="shared" si="143"/>
        <v>0</v>
      </c>
      <c r="U370" s="84">
        <f t="shared" si="144"/>
        <v>0</v>
      </c>
      <c r="V370" s="1">
        <f t="shared" si="145"/>
        <v>0</v>
      </c>
      <c r="W370" s="1">
        <f t="shared" si="146"/>
        <v>0</v>
      </c>
      <c r="X370" s="1">
        <f t="shared" si="153"/>
        <v>0</v>
      </c>
      <c r="Y370" s="83">
        <f t="shared" si="147"/>
        <v>0</v>
      </c>
      <c r="Z370" s="83">
        <f t="shared" si="148"/>
        <v>0</v>
      </c>
      <c r="AA370" s="1">
        <f t="shared" si="162"/>
        <v>0</v>
      </c>
      <c r="AB370" s="82"/>
      <c r="AC370" s="1"/>
      <c r="AD370" s="1">
        <f t="shared" si="149"/>
        <v>0</v>
      </c>
      <c r="AE370" s="21"/>
      <c r="AF370" s="20"/>
      <c r="AG370" s="20"/>
      <c r="AH370" s="21"/>
      <c r="AI370" s="21"/>
      <c r="AJ370" s="21"/>
      <c r="AK370" s="23"/>
      <c r="AL370" s="1">
        <f t="shared" si="163"/>
        <v>0</v>
      </c>
      <c r="AM370" s="1">
        <f t="shared" si="164"/>
        <v>7</v>
      </c>
      <c r="AN370" s="1">
        <f t="shared" si="165"/>
        <v>0.125</v>
      </c>
      <c r="AO370" s="96"/>
      <c r="AP370" s="96"/>
      <c r="AQ370" s="96"/>
      <c r="AR370" s="96"/>
      <c r="AS370" s="24">
        <f t="shared" si="158"/>
        <v>44545</v>
      </c>
      <c r="AT370" s="4">
        <f t="shared" si="159"/>
        <v>0</v>
      </c>
      <c r="AU370" s="21"/>
      <c r="AV370" s="21"/>
      <c r="AW370" s="21"/>
      <c r="AX370" s="21"/>
      <c r="AY370" s="21"/>
      <c r="AZ370" s="21"/>
      <c r="BA370" s="21"/>
      <c r="BB370" s="21"/>
      <c r="BC370" s="21"/>
      <c r="BD370" s="21"/>
      <c r="BE370" s="21"/>
      <c r="BF370" s="21"/>
      <c r="BG370" s="21"/>
      <c r="BH370" s="21"/>
      <c r="BI370" s="21"/>
      <c r="BJ370" s="21"/>
      <c r="BK370" s="21"/>
      <c r="BL370" s="21"/>
      <c r="BM370" s="21"/>
      <c r="BN370" s="21"/>
      <c r="BO370" s="21"/>
      <c r="BP370" s="21"/>
      <c r="BQ370" s="21"/>
      <c r="BR370" s="21"/>
      <c r="BS370" s="21"/>
      <c r="BT370" s="21"/>
      <c r="BU370" s="25">
        <f t="shared" si="160"/>
        <v>0</v>
      </c>
    </row>
    <row r="371" spans="1:73" ht="27.75" customHeight="1" x14ac:dyDescent="0.15">
      <c r="A371" s="19">
        <v>44546</v>
      </c>
      <c r="B371" s="3">
        <f t="shared" si="154"/>
        <v>51</v>
      </c>
      <c r="C371" s="3">
        <f t="shared" si="155"/>
        <v>4</v>
      </c>
      <c r="D371" s="79">
        <f t="shared" si="156"/>
        <v>1.25</v>
      </c>
      <c r="E371" s="60">
        <f t="shared" si="150"/>
        <v>0</v>
      </c>
      <c r="F371" s="60">
        <f t="shared" si="151"/>
        <v>0</v>
      </c>
      <c r="G371" s="80">
        <f t="shared" si="152"/>
        <v>1</v>
      </c>
      <c r="H371" s="60">
        <f t="shared" si="141"/>
        <v>1</v>
      </c>
      <c r="I371" s="61">
        <f t="shared" si="161"/>
        <v>0</v>
      </c>
      <c r="J371" s="21"/>
      <c r="K371" s="21"/>
      <c r="L371" s="21"/>
      <c r="M371" s="21"/>
      <c r="N371" s="22"/>
      <c r="O371" s="22"/>
      <c r="P371" s="85">
        <f t="shared" si="157"/>
        <v>0</v>
      </c>
      <c r="Q371" s="66">
        <f t="shared" si="142"/>
        <v>0</v>
      </c>
      <c r="R371" s="82">
        <f>(SUMIF($B$21:B371,B371,$Q$21:Q371))</f>
        <v>0</v>
      </c>
      <c r="S371" s="83">
        <f t="shared" si="166"/>
        <v>-2.4166666666666665</v>
      </c>
      <c r="T371" s="22">
        <f t="shared" si="143"/>
        <v>0</v>
      </c>
      <c r="U371" s="84">
        <f t="shared" si="144"/>
        <v>0</v>
      </c>
      <c r="V371" s="1">
        <f t="shared" si="145"/>
        <v>0</v>
      </c>
      <c r="W371" s="1">
        <f t="shared" si="146"/>
        <v>0</v>
      </c>
      <c r="X371" s="1">
        <f t="shared" si="153"/>
        <v>0</v>
      </c>
      <c r="Y371" s="83">
        <f t="shared" si="147"/>
        <v>0</v>
      </c>
      <c r="Z371" s="83">
        <f t="shared" si="148"/>
        <v>0</v>
      </c>
      <c r="AA371" s="1">
        <f t="shared" si="162"/>
        <v>0</v>
      </c>
      <c r="AB371" s="82"/>
      <c r="AC371" s="1"/>
      <c r="AD371" s="1">
        <f t="shared" si="149"/>
        <v>0</v>
      </c>
      <c r="AE371" s="21"/>
      <c r="AF371" s="20"/>
      <c r="AG371" s="20"/>
      <c r="AH371" s="21"/>
      <c r="AI371" s="21"/>
      <c r="AJ371" s="21"/>
      <c r="AK371" s="23"/>
      <c r="AL371" s="1">
        <f t="shared" si="163"/>
        <v>0</v>
      </c>
      <c r="AM371" s="1">
        <f t="shared" si="164"/>
        <v>7</v>
      </c>
      <c r="AN371" s="1">
        <f t="shared" si="165"/>
        <v>0.125</v>
      </c>
      <c r="AO371" s="96"/>
      <c r="AP371" s="96"/>
      <c r="AQ371" s="96"/>
      <c r="AR371" s="96"/>
      <c r="AS371" s="24">
        <f t="shared" si="158"/>
        <v>44546</v>
      </c>
      <c r="AT371" s="4">
        <f t="shared" si="159"/>
        <v>0</v>
      </c>
      <c r="AU371" s="21"/>
      <c r="AV371" s="21"/>
      <c r="AW371" s="21"/>
      <c r="AX371" s="21"/>
      <c r="AY371" s="21"/>
      <c r="AZ371" s="21"/>
      <c r="BA371" s="21"/>
      <c r="BB371" s="21"/>
      <c r="BC371" s="21"/>
      <c r="BD371" s="21"/>
      <c r="BE371" s="21"/>
      <c r="BF371" s="21"/>
      <c r="BG371" s="21"/>
      <c r="BH371" s="21"/>
      <c r="BI371" s="21"/>
      <c r="BJ371" s="21"/>
      <c r="BK371" s="21"/>
      <c r="BL371" s="21"/>
      <c r="BM371" s="21"/>
      <c r="BN371" s="21"/>
      <c r="BO371" s="21"/>
      <c r="BP371" s="21"/>
      <c r="BQ371" s="21"/>
      <c r="BR371" s="21"/>
      <c r="BS371" s="21"/>
      <c r="BT371" s="21"/>
      <c r="BU371" s="25">
        <f t="shared" si="160"/>
        <v>0</v>
      </c>
    </row>
    <row r="372" spans="1:73" ht="27.75" customHeight="1" x14ac:dyDescent="0.15">
      <c r="A372" s="19">
        <v>44547</v>
      </c>
      <c r="B372" s="3">
        <f t="shared" si="154"/>
        <v>51</v>
      </c>
      <c r="C372" s="3">
        <f t="shared" si="155"/>
        <v>5</v>
      </c>
      <c r="D372" s="79">
        <f t="shared" si="156"/>
        <v>1.25</v>
      </c>
      <c r="E372" s="60">
        <f t="shared" si="150"/>
        <v>0</v>
      </c>
      <c r="F372" s="60">
        <f t="shared" si="151"/>
        <v>0</v>
      </c>
      <c r="G372" s="80">
        <f t="shared" si="152"/>
        <v>1</v>
      </c>
      <c r="H372" s="60">
        <f t="shared" si="141"/>
        <v>1</v>
      </c>
      <c r="I372" s="61">
        <f t="shared" si="161"/>
        <v>0</v>
      </c>
      <c r="J372" s="21"/>
      <c r="K372" s="21"/>
      <c r="L372" s="21"/>
      <c r="M372" s="21"/>
      <c r="N372" s="22"/>
      <c r="O372" s="22"/>
      <c r="P372" s="85">
        <f t="shared" si="157"/>
        <v>0</v>
      </c>
      <c r="Q372" s="66">
        <f t="shared" si="142"/>
        <v>0</v>
      </c>
      <c r="R372" s="82">
        <f>(SUMIF($B$21:B372,B372,$Q$21:Q372))</f>
        <v>0</v>
      </c>
      <c r="S372" s="83">
        <f t="shared" si="166"/>
        <v>-2.4166666666666665</v>
      </c>
      <c r="T372" s="22">
        <f t="shared" si="143"/>
        <v>0</v>
      </c>
      <c r="U372" s="84">
        <f t="shared" si="144"/>
        <v>0</v>
      </c>
      <c r="V372" s="1">
        <f t="shared" si="145"/>
        <v>0</v>
      </c>
      <c r="W372" s="1">
        <f t="shared" si="146"/>
        <v>0</v>
      </c>
      <c r="X372" s="1">
        <f t="shared" si="153"/>
        <v>0</v>
      </c>
      <c r="Y372" s="83">
        <f t="shared" si="147"/>
        <v>0</v>
      </c>
      <c r="Z372" s="83">
        <f t="shared" si="148"/>
        <v>0</v>
      </c>
      <c r="AA372" s="1">
        <f t="shared" si="162"/>
        <v>0</v>
      </c>
      <c r="AB372" s="82"/>
      <c r="AC372" s="1"/>
      <c r="AD372" s="1">
        <f t="shared" si="149"/>
        <v>0</v>
      </c>
      <c r="AE372" s="21"/>
      <c r="AF372" s="20"/>
      <c r="AG372" s="20"/>
      <c r="AH372" s="21"/>
      <c r="AI372" s="21"/>
      <c r="AJ372" s="21"/>
      <c r="AK372" s="23"/>
      <c r="AL372" s="1">
        <f t="shared" si="163"/>
        <v>0</v>
      </c>
      <c r="AM372" s="1">
        <f t="shared" si="164"/>
        <v>7</v>
      </c>
      <c r="AN372" s="1">
        <f t="shared" si="165"/>
        <v>0.125</v>
      </c>
      <c r="AO372" s="96"/>
      <c r="AP372" s="96"/>
      <c r="AQ372" s="96"/>
      <c r="AR372" s="96"/>
      <c r="AS372" s="24">
        <f t="shared" si="158"/>
        <v>44547</v>
      </c>
      <c r="AT372" s="4">
        <f t="shared" si="159"/>
        <v>0</v>
      </c>
      <c r="AU372" s="21"/>
      <c r="AV372" s="21"/>
      <c r="AW372" s="21"/>
      <c r="AX372" s="21"/>
      <c r="AY372" s="21"/>
      <c r="AZ372" s="21"/>
      <c r="BA372" s="21"/>
      <c r="BB372" s="21"/>
      <c r="BC372" s="21"/>
      <c r="BD372" s="21"/>
      <c r="BE372" s="21"/>
      <c r="BF372" s="21"/>
      <c r="BG372" s="21"/>
      <c r="BH372" s="21"/>
      <c r="BI372" s="21"/>
      <c r="BJ372" s="21"/>
      <c r="BK372" s="21"/>
      <c r="BL372" s="21"/>
      <c r="BM372" s="21"/>
      <c r="BN372" s="21"/>
      <c r="BO372" s="21"/>
      <c r="BP372" s="21"/>
      <c r="BQ372" s="21"/>
      <c r="BR372" s="21"/>
      <c r="BS372" s="21"/>
      <c r="BT372" s="21"/>
      <c r="BU372" s="25">
        <f t="shared" si="160"/>
        <v>0</v>
      </c>
    </row>
    <row r="373" spans="1:73" ht="27.75" customHeight="1" x14ac:dyDescent="0.15">
      <c r="A373" s="19">
        <v>44548</v>
      </c>
      <c r="B373" s="3">
        <f t="shared" si="154"/>
        <v>51</v>
      </c>
      <c r="C373" s="3">
        <f t="shared" si="155"/>
        <v>6</v>
      </c>
      <c r="D373" s="79">
        <f t="shared" si="156"/>
        <v>1.25</v>
      </c>
      <c r="E373" s="60">
        <f t="shared" si="150"/>
        <v>0</v>
      </c>
      <c r="F373" s="60">
        <f t="shared" si="151"/>
        <v>0</v>
      </c>
      <c r="G373" s="80">
        <f t="shared" si="152"/>
        <v>1</v>
      </c>
      <c r="H373" s="60">
        <f t="shared" si="141"/>
        <v>1</v>
      </c>
      <c r="I373" s="61">
        <f t="shared" si="161"/>
        <v>0</v>
      </c>
      <c r="J373" s="21"/>
      <c r="K373" s="21"/>
      <c r="L373" s="21"/>
      <c r="M373" s="21"/>
      <c r="N373" s="22"/>
      <c r="O373" s="22"/>
      <c r="P373" s="85">
        <f t="shared" si="157"/>
        <v>0</v>
      </c>
      <c r="Q373" s="66">
        <f t="shared" si="142"/>
        <v>0</v>
      </c>
      <c r="R373" s="82">
        <f>(SUMIF($B$21:B373,B373,$Q$21:Q373))</f>
        <v>0</v>
      </c>
      <c r="S373" s="83">
        <f t="shared" si="166"/>
        <v>-2.4166666666666665</v>
      </c>
      <c r="T373" s="22">
        <f t="shared" si="143"/>
        <v>0</v>
      </c>
      <c r="U373" s="84">
        <f t="shared" si="144"/>
        <v>0</v>
      </c>
      <c r="V373" s="1">
        <f t="shared" si="145"/>
        <v>0</v>
      </c>
      <c r="W373" s="1">
        <f t="shared" si="146"/>
        <v>0</v>
      </c>
      <c r="X373" s="1">
        <f t="shared" si="153"/>
        <v>0</v>
      </c>
      <c r="Y373" s="83">
        <f t="shared" si="147"/>
        <v>0</v>
      </c>
      <c r="Z373" s="83">
        <f t="shared" si="148"/>
        <v>0</v>
      </c>
      <c r="AA373" s="1">
        <f t="shared" si="162"/>
        <v>0</v>
      </c>
      <c r="AB373" s="82"/>
      <c r="AC373" s="1"/>
      <c r="AD373" s="1">
        <f t="shared" si="149"/>
        <v>0</v>
      </c>
      <c r="AE373" s="21"/>
      <c r="AF373" s="20"/>
      <c r="AG373" s="20"/>
      <c r="AH373" s="21"/>
      <c r="AI373" s="21"/>
      <c r="AJ373" s="21"/>
      <c r="AK373" s="23"/>
      <c r="AL373" s="1">
        <f t="shared" si="163"/>
        <v>0</v>
      </c>
      <c r="AM373" s="1">
        <f t="shared" si="164"/>
        <v>7</v>
      </c>
      <c r="AN373" s="1">
        <f t="shared" si="165"/>
        <v>0.125</v>
      </c>
      <c r="AO373" s="96"/>
      <c r="AP373" s="96"/>
      <c r="AQ373" s="96"/>
      <c r="AR373" s="96"/>
      <c r="AS373" s="24">
        <f t="shared" si="158"/>
        <v>44548</v>
      </c>
      <c r="AT373" s="4">
        <f t="shared" si="159"/>
        <v>0</v>
      </c>
      <c r="AU373" s="21"/>
      <c r="AV373" s="21"/>
      <c r="AW373" s="21"/>
      <c r="AX373" s="21"/>
      <c r="AY373" s="21"/>
      <c r="AZ373" s="21"/>
      <c r="BA373" s="21"/>
      <c r="BB373" s="21"/>
      <c r="BC373" s="21"/>
      <c r="BD373" s="21"/>
      <c r="BE373" s="21"/>
      <c r="BF373" s="21"/>
      <c r="BG373" s="21"/>
      <c r="BH373" s="21"/>
      <c r="BI373" s="21"/>
      <c r="BJ373" s="21"/>
      <c r="BK373" s="21"/>
      <c r="BL373" s="21"/>
      <c r="BM373" s="21"/>
      <c r="BN373" s="21"/>
      <c r="BO373" s="21"/>
      <c r="BP373" s="21"/>
      <c r="BQ373" s="21"/>
      <c r="BR373" s="21"/>
      <c r="BS373" s="21"/>
      <c r="BT373" s="21"/>
      <c r="BU373" s="25">
        <f t="shared" si="160"/>
        <v>0</v>
      </c>
    </row>
    <row r="374" spans="1:73" ht="27.75" customHeight="1" x14ac:dyDescent="0.15">
      <c r="A374" s="19">
        <v>44549</v>
      </c>
      <c r="B374" s="3">
        <f t="shared" si="154"/>
        <v>51</v>
      </c>
      <c r="C374" s="3">
        <f t="shared" si="155"/>
        <v>7</v>
      </c>
      <c r="D374" s="79">
        <f t="shared" si="156"/>
        <v>1.25</v>
      </c>
      <c r="E374" s="60">
        <f t="shared" si="150"/>
        <v>0</v>
      </c>
      <c r="F374" s="60">
        <f t="shared" si="151"/>
        <v>0</v>
      </c>
      <c r="G374" s="80">
        <f t="shared" si="152"/>
        <v>1.5</v>
      </c>
      <c r="H374" s="60">
        <f t="shared" si="141"/>
        <v>1</v>
      </c>
      <c r="I374" s="61">
        <f t="shared" si="161"/>
        <v>0</v>
      </c>
      <c r="J374" s="21"/>
      <c r="K374" s="21"/>
      <c r="L374" s="21"/>
      <c r="M374" s="21"/>
      <c r="N374" s="22"/>
      <c r="O374" s="22"/>
      <c r="P374" s="85">
        <f t="shared" si="157"/>
        <v>0</v>
      </c>
      <c r="Q374" s="66">
        <f t="shared" si="142"/>
        <v>0</v>
      </c>
      <c r="R374" s="82">
        <f>(SUMIF($B$21:B374,B374,$Q$21:Q374))</f>
        <v>0</v>
      </c>
      <c r="S374" s="83">
        <f t="shared" si="166"/>
        <v>-2.4166666666666665</v>
      </c>
      <c r="T374" s="22">
        <f t="shared" si="143"/>
        <v>0</v>
      </c>
      <c r="U374" s="84">
        <f t="shared" si="144"/>
        <v>0</v>
      </c>
      <c r="V374" s="1">
        <f t="shared" si="145"/>
        <v>0</v>
      </c>
      <c r="W374" s="1">
        <f t="shared" si="146"/>
        <v>0</v>
      </c>
      <c r="X374" s="1">
        <f t="shared" si="153"/>
        <v>0</v>
      </c>
      <c r="Y374" s="83">
        <f t="shared" si="147"/>
        <v>0</v>
      </c>
      <c r="Z374" s="83">
        <f t="shared" si="148"/>
        <v>0</v>
      </c>
      <c r="AA374" s="1">
        <f t="shared" si="162"/>
        <v>0</v>
      </c>
      <c r="AB374" s="82"/>
      <c r="AC374" s="1"/>
      <c r="AD374" s="1">
        <f t="shared" si="149"/>
        <v>0</v>
      </c>
      <c r="AE374" s="21"/>
      <c r="AF374" s="20"/>
      <c r="AG374" s="20"/>
      <c r="AH374" s="21"/>
      <c r="AI374" s="21"/>
      <c r="AJ374" s="21"/>
      <c r="AK374" s="23"/>
      <c r="AL374" s="1">
        <f t="shared" si="163"/>
        <v>0</v>
      </c>
      <c r="AM374" s="1">
        <f t="shared" si="164"/>
        <v>7</v>
      </c>
      <c r="AN374" s="1">
        <f t="shared" si="165"/>
        <v>0.125</v>
      </c>
      <c r="AO374" s="96"/>
      <c r="AP374" s="96"/>
      <c r="AQ374" s="96"/>
      <c r="AR374" s="96"/>
      <c r="AS374" s="24">
        <f t="shared" si="158"/>
        <v>44549</v>
      </c>
      <c r="AT374" s="4">
        <f t="shared" si="159"/>
        <v>0</v>
      </c>
      <c r="AU374" s="21"/>
      <c r="AV374" s="21"/>
      <c r="AW374" s="21"/>
      <c r="AX374" s="21"/>
      <c r="AY374" s="21"/>
      <c r="AZ374" s="21"/>
      <c r="BA374" s="21"/>
      <c r="BB374" s="21"/>
      <c r="BC374" s="21"/>
      <c r="BD374" s="21"/>
      <c r="BE374" s="21"/>
      <c r="BF374" s="21"/>
      <c r="BG374" s="21"/>
      <c r="BH374" s="21"/>
      <c r="BI374" s="21"/>
      <c r="BJ374" s="21"/>
      <c r="BK374" s="21"/>
      <c r="BL374" s="21"/>
      <c r="BM374" s="21"/>
      <c r="BN374" s="21"/>
      <c r="BO374" s="21"/>
      <c r="BP374" s="21"/>
      <c r="BQ374" s="21"/>
      <c r="BR374" s="21"/>
      <c r="BS374" s="21"/>
      <c r="BT374" s="21"/>
      <c r="BU374" s="25">
        <f t="shared" si="160"/>
        <v>0</v>
      </c>
    </row>
    <row r="375" spans="1:73" ht="27.75" customHeight="1" x14ac:dyDescent="0.15">
      <c r="A375" s="19">
        <v>44550</v>
      </c>
      <c r="B375" s="3">
        <f t="shared" si="154"/>
        <v>51</v>
      </c>
      <c r="C375" s="3">
        <f t="shared" si="155"/>
        <v>1</v>
      </c>
      <c r="D375" s="79">
        <f t="shared" si="156"/>
        <v>1.25</v>
      </c>
      <c r="E375" s="60">
        <f t="shared" si="150"/>
        <v>0</v>
      </c>
      <c r="F375" s="60">
        <f t="shared" si="151"/>
        <v>0</v>
      </c>
      <c r="G375" s="80">
        <f t="shared" si="152"/>
        <v>1</v>
      </c>
      <c r="H375" s="60">
        <f t="shared" si="141"/>
        <v>1</v>
      </c>
      <c r="I375" s="61">
        <f t="shared" si="161"/>
        <v>0</v>
      </c>
      <c r="J375" s="21"/>
      <c r="K375" s="21"/>
      <c r="L375" s="21"/>
      <c r="M375" s="21"/>
      <c r="N375" s="22"/>
      <c r="O375" s="22"/>
      <c r="P375" s="85">
        <f t="shared" si="157"/>
        <v>0</v>
      </c>
      <c r="Q375" s="66">
        <f t="shared" si="142"/>
        <v>0</v>
      </c>
      <c r="R375" s="82">
        <f>(SUMIF($B$21:B375,B375,$Q$21:Q375))</f>
        <v>0</v>
      </c>
      <c r="S375" s="83">
        <f t="shared" si="166"/>
        <v>-2.4166666666666665</v>
      </c>
      <c r="T375" s="22">
        <f t="shared" si="143"/>
        <v>0</v>
      </c>
      <c r="U375" s="84">
        <f t="shared" si="144"/>
        <v>0</v>
      </c>
      <c r="V375" s="1">
        <f t="shared" si="145"/>
        <v>0</v>
      </c>
      <c r="W375" s="1">
        <f t="shared" si="146"/>
        <v>0</v>
      </c>
      <c r="X375" s="1">
        <f t="shared" si="153"/>
        <v>0</v>
      </c>
      <c r="Y375" s="83">
        <f t="shared" si="147"/>
        <v>0</v>
      </c>
      <c r="Z375" s="83">
        <f t="shared" si="148"/>
        <v>0</v>
      </c>
      <c r="AA375" s="1">
        <f t="shared" si="162"/>
        <v>0</v>
      </c>
      <c r="AB375" s="82"/>
      <c r="AC375" s="1"/>
      <c r="AD375" s="1">
        <f t="shared" si="149"/>
        <v>0</v>
      </c>
      <c r="AE375" s="21"/>
      <c r="AF375" s="20"/>
      <c r="AG375" s="20"/>
      <c r="AH375" s="21"/>
      <c r="AI375" s="21"/>
      <c r="AJ375" s="21"/>
      <c r="AK375" s="23"/>
      <c r="AL375" s="1">
        <f t="shared" si="163"/>
        <v>0</v>
      </c>
      <c r="AM375" s="1">
        <f t="shared" si="164"/>
        <v>7</v>
      </c>
      <c r="AN375" s="1">
        <f t="shared" si="165"/>
        <v>0.125</v>
      </c>
      <c r="AO375" s="96"/>
      <c r="AP375" s="96"/>
      <c r="AQ375" s="96"/>
      <c r="AR375" s="96"/>
      <c r="AS375" s="24">
        <f t="shared" si="158"/>
        <v>44550</v>
      </c>
      <c r="AT375" s="4">
        <f t="shared" si="159"/>
        <v>0</v>
      </c>
      <c r="AU375" s="21"/>
      <c r="AV375" s="21"/>
      <c r="AW375" s="21"/>
      <c r="AX375" s="21"/>
      <c r="AY375" s="21"/>
      <c r="AZ375" s="21"/>
      <c r="BA375" s="21"/>
      <c r="BB375" s="21"/>
      <c r="BC375" s="21"/>
      <c r="BD375" s="21"/>
      <c r="BE375" s="21"/>
      <c r="BF375" s="21"/>
      <c r="BG375" s="21"/>
      <c r="BH375" s="21"/>
      <c r="BI375" s="21"/>
      <c r="BJ375" s="21"/>
      <c r="BK375" s="21"/>
      <c r="BL375" s="21"/>
      <c r="BM375" s="21"/>
      <c r="BN375" s="21"/>
      <c r="BO375" s="21"/>
      <c r="BP375" s="21"/>
      <c r="BQ375" s="21"/>
      <c r="BR375" s="21"/>
      <c r="BS375" s="21"/>
      <c r="BT375" s="21"/>
      <c r="BU375" s="25">
        <f t="shared" si="160"/>
        <v>0</v>
      </c>
    </row>
    <row r="376" spans="1:73" ht="27.75" customHeight="1" x14ac:dyDescent="0.15">
      <c r="A376" s="19">
        <v>44551</v>
      </c>
      <c r="B376" s="3">
        <f t="shared" si="154"/>
        <v>52</v>
      </c>
      <c r="C376" s="3">
        <f t="shared" si="155"/>
        <v>2</v>
      </c>
      <c r="D376" s="79">
        <f t="shared" si="156"/>
        <v>1.25</v>
      </c>
      <c r="E376" s="60">
        <f t="shared" si="150"/>
        <v>0</v>
      </c>
      <c r="F376" s="60">
        <f t="shared" si="151"/>
        <v>0</v>
      </c>
      <c r="G376" s="80">
        <f t="shared" si="152"/>
        <v>1</v>
      </c>
      <c r="H376" s="60">
        <f t="shared" si="141"/>
        <v>1</v>
      </c>
      <c r="I376" s="61">
        <f t="shared" si="161"/>
        <v>0</v>
      </c>
      <c r="J376" s="21"/>
      <c r="K376" s="21"/>
      <c r="L376" s="21"/>
      <c r="M376" s="21"/>
      <c r="N376" s="22"/>
      <c r="O376" s="22"/>
      <c r="P376" s="85">
        <f t="shared" si="157"/>
        <v>0</v>
      </c>
      <c r="Q376" s="66">
        <f t="shared" si="142"/>
        <v>0</v>
      </c>
      <c r="R376" s="82">
        <f>(SUMIF($B$21:B376,B376,$Q$21:Q376))</f>
        <v>0</v>
      </c>
      <c r="S376" s="83">
        <f t="shared" si="166"/>
        <v>-2.4166666666666665</v>
      </c>
      <c r="T376" s="22">
        <f t="shared" si="143"/>
        <v>0</v>
      </c>
      <c r="U376" s="84">
        <f t="shared" si="144"/>
        <v>0</v>
      </c>
      <c r="V376" s="1">
        <f t="shared" si="145"/>
        <v>0</v>
      </c>
      <c r="W376" s="1">
        <f t="shared" si="146"/>
        <v>0</v>
      </c>
      <c r="X376" s="1">
        <f t="shared" si="153"/>
        <v>0</v>
      </c>
      <c r="Y376" s="83">
        <f t="shared" si="147"/>
        <v>0</v>
      </c>
      <c r="Z376" s="83">
        <f t="shared" si="148"/>
        <v>0</v>
      </c>
      <c r="AA376" s="1">
        <f t="shared" si="162"/>
        <v>0</v>
      </c>
      <c r="AB376" s="82"/>
      <c r="AC376" s="1"/>
      <c r="AD376" s="1">
        <f t="shared" si="149"/>
        <v>0</v>
      </c>
      <c r="AE376" s="21"/>
      <c r="AF376" s="20"/>
      <c r="AG376" s="20"/>
      <c r="AH376" s="21"/>
      <c r="AI376" s="21"/>
      <c r="AJ376" s="21"/>
      <c r="AK376" s="23"/>
      <c r="AL376" s="1">
        <f t="shared" si="163"/>
        <v>0</v>
      </c>
      <c r="AM376" s="1">
        <f t="shared" si="164"/>
        <v>7</v>
      </c>
      <c r="AN376" s="1">
        <f t="shared" si="165"/>
        <v>0.125</v>
      </c>
      <c r="AO376" s="96"/>
      <c r="AP376" s="96"/>
      <c r="AQ376" s="96"/>
      <c r="AR376" s="96"/>
      <c r="AS376" s="24">
        <f t="shared" si="158"/>
        <v>44551</v>
      </c>
      <c r="AT376" s="4">
        <f t="shared" si="159"/>
        <v>0</v>
      </c>
      <c r="AU376" s="21"/>
      <c r="AV376" s="21"/>
      <c r="AW376" s="21"/>
      <c r="AX376" s="21"/>
      <c r="AY376" s="21"/>
      <c r="AZ376" s="21"/>
      <c r="BA376" s="21"/>
      <c r="BB376" s="21"/>
      <c r="BC376" s="21"/>
      <c r="BD376" s="21"/>
      <c r="BE376" s="21"/>
      <c r="BF376" s="21"/>
      <c r="BG376" s="21"/>
      <c r="BH376" s="21"/>
      <c r="BI376" s="21"/>
      <c r="BJ376" s="21"/>
      <c r="BK376" s="21"/>
      <c r="BL376" s="21"/>
      <c r="BM376" s="21"/>
      <c r="BN376" s="21"/>
      <c r="BO376" s="21"/>
      <c r="BP376" s="21"/>
      <c r="BQ376" s="21"/>
      <c r="BR376" s="21"/>
      <c r="BS376" s="21"/>
      <c r="BT376" s="21"/>
      <c r="BU376" s="25">
        <f t="shared" si="160"/>
        <v>0</v>
      </c>
    </row>
    <row r="377" spans="1:73" ht="27.75" customHeight="1" x14ac:dyDescent="0.15">
      <c r="A377" s="19">
        <v>44552</v>
      </c>
      <c r="B377" s="3">
        <f t="shared" si="154"/>
        <v>52</v>
      </c>
      <c r="C377" s="3">
        <f t="shared" si="155"/>
        <v>3</v>
      </c>
      <c r="D377" s="79">
        <f t="shared" si="156"/>
        <v>1.25</v>
      </c>
      <c r="E377" s="60">
        <f t="shared" si="150"/>
        <v>0</v>
      </c>
      <c r="F377" s="60">
        <f t="shared" si="151"/>
        <v>0</v>
      </c>
      <c r="G377" s="80">
        <f t="shared" si="152"/>
        <v>1</v>
      </c>
      <c r="H377" s="60">
        <f t="shared" si="141"/>
        <v>1</v>
      </c>
      <c r="I377" s="61">
        <f t="shared" si="161"/>
        <v>0</v>
      </c>
      <c r="J377" s="21"/>
      <c r="K377" s="21"/>
      <c r="L377" s="21"/>
      <c r="M377" s="21"/>
      <c r="N377" s="22"/>
      <c r="O377" s="22"/>
      <c r="P377" s="85">
        <f t="shared" si="157"/>
        <v>0</v>
      </c>
      <c r="Q377" s="66">
        <f t="shared" si="142"/>
        <v>0</v>
      </c>
      <c r="R377" s="82">
        <f>(SUMIF($B$21:B377,B377,$Q$21:Q377))</f>
        <v>0</v>
      </c>
      <c r="S377" s="83">
        <f t="shared" si="166"/>
        <v>-2.4166666666666665</v>
      </c>
      <c r="T377" s="22">
        <f t="shared" si="143"/>
        <v>0</v>
      </c>
      <c r="U377" s="84">
        <f t="shared" si="144"/>
        <v>0</v>
      </c>
      <c r="V377" s="1">
        <f t="shared" si="145"/>
        <v>0</v>
      </c>
      <c r="W377" s="1">
        <f t="shared" si="146"/>
        <v>0</v>
      </c>
      <c r="X377" s="1">
        <f t="shared" si="153"/>
        <v>0</v>
      </c>
      <c r="Y377" s="83">
        <f t="shared" si="147"/>
        <v>0</v>
      </c>
      <c r="Z377" s="83">
        <f t="shared" si="148"/>
        <v>0</v>
      </c>
      <c r="AA377" s="1">
        <f t="shared" si="162"/>
        <v>0</v>
      </c>
      <c r="AB377" s="82"/>
      <c r="AC377" s="1"/>
      <c r="AD377" s="1">
        <f t="shared" si="149"/>
        <v>0</v>
      </c>
      <c r="AE377" s="21"/>
      <c r="AF377" s="20"/>
      <c r="AG377" s="20"/>
      <c r="AH377" s="21"/>
      <c r="AI377" s="21"/>
      <c r="AJ377" s="21"/>
      <c r="AK377" s="23"/>
      <c r="AL377" s="1">
        <f t="shared" si="163"/>
        <v>0</v>
      </c>
      <c r="AM377" s="1">
        <f t="shared" si="164"/>
        <v>7</v>
      </c>
      <c r="AN377" s="1">
        <f t="shared" si="165"/>
        <v>0.125</v>
      </c>
      <c r="AO377" s="96"/>
      <c r="AP377" s="96"/>
      <c r="AQ377" s="96"/>
      <c r="AR377" s="96"/>
      <c r="AS377" s="24">
        <f t="shared" si="158"/>
        <v>44552</v>
      </c>
      <c r="AT377" s="4">
        <f t="shared" si="159"/>
        <v>0</v>
      </c>
      <c r="AU377" s="21"/>
      <c r="AV377" s="21"/>
      <c r="AW377" s="21"/>
      <c r="AX377" s="21"/>
      <c r="AY377" s="21"/>
      <c r="AZ377" s="21"/>
      <c r="BA377" s="21"/>
      <c r="BB377" s="21"/>
      <c r="BC377" s="21"/>
      <c r="BD377" s="21"/>
      <c r="BE377" s="21"/>
      <c r="BF377" s="21"/>
      <c r="BG377" s="21"/>
      <c r="BH377" s="21"/>
      <c r="BI377" s="21"/>
      <c r="BJ377" s="21"/>
      <c r="BK377" s="21"/>
      <c r="BL377" s="21"/>
      <c r="BM377" s="21"/>
      <c r="BN377" s="21"/>
      <c r="BO377" s="21"/>
      <c r="BP377" s="21"/>
      <c r="BQ377" s="21"/>
      <c r="BR377" s="21"/>
      <c r="BS377" s="21"/>
      <c r="BT377" s="21"/>
      <c r="BU377" s="25">
        <f t="shared" si="160"/>
        <v>0</v>
      </c>
    </row>
    <row r="378" spans="1:73" ht="27.75" customHeight="1" x14ac:dyDescent="0.15">
      <c r="A378" s="19">
        <v>44553</v>
      </c>
      <c r="B378" s="3">
        <f t="shared" si="154"/>
        <v>52</v>
      </c>
      <c r="C378" s="3">
        <f t="shared" si="155"/>
        <v>4</v>
      </c>
      <c r="D378" s="79">
        <f t="shared" si="156"/>
        <v>1.25</v>
      </c>
      <c r="E378" s="60">
        <f t="shared" si="150"/>
        <v>0</v>
      </c>
      <c r="F378" s="60">
        <f t="shared" si="151"/>
        <v>0</v>
      </c>
      <c r="G378" s="80">
        <f t="shared" si="152"/>
        <v>1</v>
      </c>
      <c r="H378" s="60">
        <f t="shared" si="141"/>
        <v>1</v>
      </c>
      <c r="I378" s="61">
        <f t="shared" si="161"/>
        <v>0</v>
      </c>
      <c r="J378" s="21"/>
      <c r="K378" s="21"/>
      <c r="L378" s="21"/>
      <c r="M378" s="21"/>
      <c r="N378" s="22"/>
      <c r="O378" s="22"/>
      <c r="P378" s="85">
        <f t="shared" si="157"/>
        <v>0</v>
      </c>
      <c r="Q378" s="66">
        <f t="shared" si="142"/>
        <v>0</v>
      </c>
      <c r="R378" s="82">
        <f>(SUMIF($B$21:B378,B378,$Q$21:Q378))</f>
        <v>0</v>
      </c>
      <c r="S378" s="83">
        <f t="shared" si="166"/>
        <v>-2.4166666666666665</v>
      </c>
      <c r="T378" s="22">
        <f t="shared" si="143"/>
        <v>0</v>
      </c>
      <c r="U378" s="84">
        <f t="shared" si="144"/>
        <v>0</v>
      </c>
      <c r="V378" s="1">
        <f t="shared" si="145"/>
        <v>0</v>
      </c>
      <c r="W378" s="1">
        <f t="shared" si="146"/>
        <v>0</v>
      </c>
      <c r="X378" s="1">
        <f t="shared" si="153"/>
        <v>0</v>
      </c>
      <c r="Y378" s="83">
        <f t="shared" si="147"/>
        <v>0</v>
      </c>
      <c r="Z378" s="83">
        <f t="shared" si="148"/>
        <v>0</v>
      </c>
      <c r="AA378" s="1">
        <f t="shared" si="162"/>
        <v>0</v>
      </c>
      <c r="AB378" s="82"/>
      <c r="AC378" s="1"/>
      <c r="AD378" s="1">
        <f t="shared" si="149"/>
        <v>0</v>
      </c>
      <c r="AE378" s="21"/>
      <c r="AF378" s="20"/>
      <c r="AG378" s="20"/>
      <c r="AH378" s="21"/>
      <c r="AI378" s="21"/>
      <c r="AJ378" s="21"/>
      <c r="AK378" s="23"/>
      <c r="AL378" s="1">
        <f t="shared" si="163"/>
        <v>0</v>
      </c>
      <c r="AM378" s="1">
        <f t="shared" si="164"/>
        <v>7</v>
      </c>
      <c r="AN378" s="1">
        <f t="shared" si="165"/>
        <v>0.125</v>
      </c>
      <c r="AO378" s="96"/>
      <c r="AP378" s="96"/>
      <c r="AQ378" s="96"/>
      <c r="AR378" s="96"/>
      <c r="AS378" s="24">
        <f t="shared" si="158"/>
        <v>44553</v>
      </c>
      <c r="AT378" s="4">
        <f t="shared" si="159"/>
        <v>0</v>
      </c>
      <c r="AU378" s="21"/>
      <c r="AV378" s="21"/>
      <c r="AW378" s="21"/>
      <c r="AX378" s="21"/>
      <c r="AY378" s="21"/>
      <c r="AZ378" s="21"/>
      <c r="BA378" s="21"/>
      <c r="BB378" s="21"/>
      <c r="BC378" s="21"/>
      <c r="BD378" s="21"/>
      <c r="BE378" s="21"/>
      <c r="BF378" s="21"/>
      <c r="BG378" s="21"/>
      <c r="BH378" s="21"/>
      <c r="BI378" s="21"/>
      <c r="BJ378" s="21"/>
      <c r="BK378" s="21"/>
      <c r="BL378" s="21"/>
      <c r="BM378" s="21"/>
      <c r="BN378" s="21"/>
      <c r="BO378" s="21"/>
      <c r="BP378" s="21"/>
      <c r="BQ378" s="21"/>
      <c r="BR378" s="21"/>
      <c r="BS378" s="21"/>
      <c r="BT378" s="21"/>
      <c r="BU378" s="25">
        <f t="shared" si="160"/>
        <v>0</v>
      </c>
    </row>
    <row r="379" spans="1:73" ht="27.75" customHeight="1" x14ac:dyDescent="0.15">
      <c r="A379" s="19">
        <v>44554</v>
      </c>
      <c r="B379" s="3">
        <f t="shared" si="154"/>
        <v>52</v>
      </c>
      <c r="C379" s="3">
        <f t="shared" si="155"/>
        <v>5</v>
      </c>
      <c r="D379" s="79">
        <f t="shared" si="156"/>
        <v>1.25</v>
      </c>
      <c r="E379" s="60">
        <f t="shared" si="150"/>
        <v>0</v>
      </c>
      <c r="F379" s="60">
        <f t="shared" si="151"/>
        <v>0</v>
      </c>
      <c r="G379" s="80">
        <f t="shared" si="152"/>
        <v>1</v>
      </c>
      <c r="H379" s="60">
        <f t="shared" si="141"/>
        <v>1</v>
      </c>
      <c r="I379" s="61">
        <f t="shared" si="161"/>
        <v>0</v>
      </c>
      <c r="J379" s="21"/>
      <c r="K379" s="21"/>
      <c r="L379" s="21"/>
      <c r="M379" s="21"/>
      <c r="N379" s="22"/>
      <c r="O379" s="22"/>
      <c r="P379" s="85">
        <f t="shared" si="157"/>
        <v>0</v>
      </c>
      <c r="Q379" s="66">
        <f t="shared" si="142"/>
        <v>0</v>
      </c>
      <c r="R379" s="82">
        <f>(SUMIF($B$21:B379,B379,$Q$21:Q379))</f>
        <v>0</v>
      </c>
      <c r="S379" s="83">
        <f t="shared" si="166"/>
        <v>-2.4166666666666665</v>
      </c>
      <c r="T379" s="22">
        <f t="shared" si="143"/>
        <v>0</v>
      </c>
      <c r="U379" s="84">
        <f t="shared" si="144"/>
        <v>0</v>
      </c>
      <c r="V379" s="1">
        <f t="shared" si="145"/>
        <v>0</v>
      </c>
      <c r="W379" s="1">
        <f t="shared" si="146"/>
        <v>0</v>
      </c>
      <c r="X379" s="1">
        <f t="shared" si="153"/>
        <v>0</v>
      </c>
      <c r="Y379" s="83">
        <f t="shared" si="147"/>
        <v>0</v>
      </c>
      <c r="Z379" s="83">
        <f t="shared" si="148"/>
        <v>0</v>
      </c>
      <c r="AA379" s="1">
        <f t="shared" si="162"/>
        <v>0</v>
      </c>
      <c r="AB379" s="82"/>
      <c r="AC379" s="1"/>
      <c r="AD379" s="1">
        <f t="shared" si="149"/>
        <v>0</v>
      </c>
      <c r="AE379" s="21"/>
      <c r="AF379" s="20"/>
      <c r="AG379" s="20"/>
      <c r="AH379" s="21"/>
      <c r="AI379" s="21"/>
      <c r="AJ379" s="21"/>
      <c r="AK379" s="23"/>
      <c r="AL379" s="1">
        <f t="shared" si="163"/>
        <v>0</v>
      </c>
      <c r="AM379" s="1">
        <f t="shared" si="164"/>
        <v>7</v>
      </c>
      <c r="AN379" s="1">
        <f t="shared" si="165"/>
        <v>0.125</v>
      </c>
      <c r="AO379" s="96"/>
      <c r="AP379" s="96"/>
      <c r="AQ379" s="96"/>
      <c r="AR379" s="96"/>
      <c r="AS379" s="24">
        <f t="shared" si="158"/>
        <v>44554</v>
      </c>
      <c r="AT379" s="4">
        <f t="shared" si="159"/>
        <v>0</v>
      </c>
      <c r="AU379" s="21"/>
      <c r="AV379" s="21"/>
      <c r="AW379" s="21"/>
      <c r="AX379" s="21"/>
      <c r="AY379" s="21"/>
      <c r="AZ379" s="21"/>
      <c r="BA379" s="21"/>
      <c r="BB379" s="21"/>
      <c r="BC379" s="21"/>
      <c r="BD379" s="21"/>
      <c r="BE379" s="21"/>
      <c r="BF379" s="21"/>
      <c r="BG379" s="21"/>
      <c r="BH379" s="21"/>
      <c r="BI379" s="21"/>
      <c r="BJ379" s="21"/>
      <c r="BK379" s="21"/>
      <c r="BL379" s="21"/>
      <c r="BM379" s="21"/>
      <c r="BN379" s="21"/>
      <c r="BO379" s="21"/>
      <c r="BP379" s="21"/>
      <c r="BQ379" s="21"/>
      <c r="BR379" s="21"/>
      <c r="BS379" s="21"/>
      <c r="BT379" s="21"/>
      <c r="BU379" s="25">
        <f t="shared" si="160"/>
        <v>0</v>
      </c>
    </row>
    <row r="380" spans="1:73" ht="27.75" customHeight="1" x14ac:dyDescent="0.15">
      <c r="A380" s="19">
        <v>44555</v>
      </c>
      <c r="B380" s="3">
        <f t="shared" si="154"/>
        <v>52</v>
      </c>
      <c r="C380" s="3">
        <f t="shared" si="155"/>
        <v>6</v>
      </c>
      <c r="D380" s="79">
        <f t="shared" si="156"/>
        <v>1.25</v>
      </c>
      <c r="E380" s="60">
        <f t="shared" si="150"/>
        <v>0</v>
      </c>
      <c r="F380" s="60">
        <f t="shared" si="151"/>
        <v>0</v>
      </c>
      <c r="G380" s="80">
        <f t="shared" si="152"/>
        <v>1</v>
      </c>
      <c r="H380" s="60">
        <f t="shared" si="141"/>
        <v>1</v>
      </c>
      <c r="I380" s="61">
        <f t="shared" si="161"/>
        <v>0</v>
      </c>
      <c r="J380" s="21"/>
      <c r="K380" s="21"/>
      <c r="L380" s="21"/>
      <c r="M380" s="21"/>
      <c r="N380" s="22"/>
      <c r="O380" s="22"/>
      <c r="P380" s="85">
        <f t="shared" si="157"/>
        <v>0</v>
      </c>
      <c r="Q380" s="66">
        <f t="shared" si="142"/>
        <v>0</v>
      </c>
      <c r="R380" s="82">
        <f>(SUMIF($B$21:B380,B380,$Q$21:Q380))</f>
        <v>0</v>
      </c>
      <c r="S380" s="83">
        <f t="shared" si="166"/>
        <v>-2.4166666666666665</v>
      </c>
      <c r="T380" s="22">
        <f t="shared" si="143"/>
        <v>0</v>
      </c>
      <c r="U380" s="84">
        <f t="shared" si="144"/>
        <v>0</v>
      </c>
      <c r="V380" s="1">
        <f t="shared" si="145"/>
        <v>0</v>
      </c>
      <c r="W380" s="1">
        <f t="shared" si="146"/>
        <v>0</v>
      </c>
      <c r="X380" s="1">
        <f t="shared" si="153"/>
        <v>0</v>
      </c>
      <c r="Y380" s="83">
        <f t="shared" si="147"/>
        <v>0</v>
      </c>
      <c r="Z380" s="83">
        <f t="shared" si="148"/>
        <v>0</v>
      </c>
      <c r="AA380" s="1">
        <f t="shared" si="162"/>
        <v>0</v>
      </c>
      <c r="AB380" s="82"/>
      <c r="AC380" s="1"/>
      <c r="AD380" s="1">
        <f t="shared" si="149"/>
        <v>0</v>
      </c>
      <c r="AE380" s="21"/>
      <c r="AF380" s="20"/>
      <c r="AG380" s="20"/>
      <c r="AH380" s="21"/>
      <c r="AI380" s="21"/>
      <c r="AJ380" s="21"/>
      <c r="AK380" s="23"/>
      <c r="AL380" s="1">
        <f t="shared" si="163"/>
        <v>0</v>
      </c>
      <c r="AM380" s="1">
        <f t="shared" si="164"/>
        <v>7</v>
      </c>
      <c r="AN380" s="1">
        <f t="shared" si="165"/>
        <v>0.125</v>
      </c>
      <c r="AO380" s="96"/>
      <c r="AP380" s="96"/>
      <c r="AQ380" s="96"/>
      <c r="AR380" s="96"/>
      <c r="AS380" s="24">
        <f t="shared" si="158"/>
        <v>44555</v>
      </c>
      <c r="AT380" s="4">
        <f t="shared" si="159"/>
        <v>0</v>
      </c>
      <c r="AU380" s="21"/>
      <c r="AV380" s="21"/>
      <c r="AW380" s="21"/>
      <c r="AX380" s="21"/>
      <c r="AY380" s="21"/>
      <c r="AZ380" s="21"/>
      <c r="BA380" s="21"/>
      <c r="BB380" s="21"/>
      <c r="BC380" s="21"/>
      <c r="BD380" s="21"/>
      <c r="BE380" s="21"/>
      <c r="BF380" s="21"/>
      <c r="BG380" s="21"/>
      <c r="BH380" s="21"/>
      <c r="BI380" s="21"/>
      <c r="BJ380" s="21"/>
      <c r="BK380" s="21"/>
      <c r="BL380" s="21"/>
      <c r="BM380" s="21"/>
      <c r="BN380" s="21"/>
      <c r="BO380" s="21"/>
      <c r="BP380" s="21"/>
      <c r="BQ380" s="21"/>
      <c r="BR380" s="21"/>
      <c r="BS380" s="21"/>
      <c r="BT380" s="21"/>
      <c r="BU380" s="25">
        <f t="shared" si="160"/>
        <v>0</v>
      </c>
    </row>
    <row r="381" spans="1:73" ht="27.75" customHeight="1" x14ac:dyDescent="0.15">
      <c r="A381" s="19">
        <v>44556</v>
      </c>
      <c r="B381" s="3">
        <f t="shared" si="154"/>
        <v>52</v>
      </c>
      <c r="C381" s="3">
        <f t="shared" si="155"/>
        <v>7</v>
      </c>
      <c r="D381" s="79">
        <f t="shared" si="156"/>
        <v>1.25</v>
      </c>
      <c r="E381" s="60">
        <f t="shared" si="150"/>
        <v>0</v>
      </c>
      <c r="F381" s="60">
        <f t="shared" si="151"/>
        <v>0</v>
      </c>
      <c r="G381" s="80">
        <f t="shared" si="152"/>
        <v>1.5</v>
      </c>
      <c r="H381" s="60">
        <f t="shared" si="141"/>
        <v>1</v>
      </c>
      <c r="I381" s="61">
        <f t="shared" si="161"/>
        <v>0</v>
      </c>
      <c r="J381" s="21"/>
      <c r="K381" s="21"/>
      <c r="L381" s="21"/>
      <c r="M381" s="21"/>
      <c r="N381" s="22"/>
      <c r="O381" s="22"/>
      <c r="P381" s="85">
        <f t="shared" si="157"/>
        <v>0</v>
      </c>
      <c r="Q381" s="66">
        <f t="shared" si="142"/>
        <v>0</v>
      </c>
      <c r="R381" s="82">
        <f>(SUMIF($B$21:B381,B381,$Q$21:Q381))</f>
        <v>0</v>
      </c>
      <c r="S381" s="83">
        <f t="shared" si="166"/>
        <v>-2.4166666666666665</v>
      </c>
      <c r="T381" s="22">
        <f t="shared" si="143"/>
        <v>0</v>
      </c>
      <c r="U381" s="84">
        <f t="shared" si="144"/>
        <v>0</v>
      </c>
      <c r="V381" s="1">
        <f t="shared" si="145"/>
        <v>0</v>
      </c>
      <c r="W381" s="1">
        <f t="shared" si="146"/>
        <v>0</v>
      </c>
      <c r="X381" s="1">
        <f t="shared" si="153"/>
        <v>0</v>
      </c>
      <c r="Y381" s="83">
        <f t="shared" si="147"/>
        <v>0</v>
      </c>
      <c r="Z381" s="83">
        <f t="shared" si="148"/>
        <v>0</v>
      </c>
      <c r="AA381" s="1">
        <f t="shared" si="162"/>
        <v>0</v>
      </c>
      <c r="AB381" s="82"/>
      <c r="AC381" s="1"/>
      <c r="AD381" s="1">
        <f t="shared" si="149"/>
        <v>0</v>
      </c>
      <c r="AE381" s="21"/>
      <c r="AF381" s="20"/>
      <c r="AG381" s="20"/>
      <c r="AH381" s="21"/>
      <c r="AI381" s="21"/>
      <c r="AJ381" s="21"/>
      <c r="AK381" s="23"/>
      <c r="AL381" s="1">
        <f t="shared" si="163"/>
        <v>0</v>
      </c>
      <c r="AM381" s="1">
        <f t="shared" si="164"/>
        <v>7</v>
      </c>
      <c r="AN381" s="1">
        <f t="shared" si="165"/>
        <v>0.125</v>
      </c>
      <c r="AO381" s="96"/>
      <c r="AP381" s="96"/>
      <c r="AQ381" s="96"/>
      <c r="AR381" s="96"/>
      <c r="AS381" s="24">
        <f t="shared" si="158"/>
        <v>44556</v>
      </c>
      <c r="AT381" s="4">
        <f t="shared" si="159"/>
        <v>0</v>
      </c>
      <c r="AU381" s="21"/>
      <c r="AV381" s="21"/>
      <c r="AW381" s="21"/>
      <c r="AX381" s="21"/>
      <c r="AY381" s="21"/>
      <c r="AZ381" s="21"/>
      <c r="BA381" s="21"/>
      <c r="BB381" s="21"/>
      <c r="BC381" s="21"/>
      <c r="BD381" s="21"/>
      <c r="BE381" s="21"/>
      <c r="BF381" s="21"/>
      <c r="BG381" s="21"/>
      <c r="BH381" s="21"/>
      <c r="BI381" s="21"/>
      <c r="BJ381" s="21"/>
      <c r="BK381" s="21"/>
      <c r="BL381" s="21"/>
      <c r="BM381" s="21"/>
      <c r="BN381" s="21"/>
      <c r="BO381" s="21"/>
      <c r="BP381" s="21"/>
      <c r="BQ381" s="21"/>
      <c r="BR381" s="21"/>
      <c r="BS381" s="21"/>
      <c r="BT381" s="21"/>
      <c r="BU381" s="25">
        <f t="shared" si="160"/>
        <v>0</v>
      </c>
    </row>
    <row r="382" spans="1:73" ht="27.75" customHeight="1" x14ac:dyDescent="0.15">
      <c r="A382" s="19">
        <v>44557</v>
      </c>
      <c r="B382" s="3">
        <f t="shared" si="154"/>
        <v>52</v>
      </c>
      <c r="C382" s="3">
        <f t="shared" si="155"/>
        <v>1</v>
      </c>
      <c r="D382" s="79">
        <f t="shared" si="156"/>
        <v>1.25</v>
      </c>
      <c r="E382" s="60">
        <f t="shared" si="150"/>
        <v>0</v>
      </c>
      <c r="F382" s="60">
        <f t="shared" si="151"/>
        <v>0</v>
      </c>
      <c r="G382" s="80">
        <f t="shared" si="152"/>
        <v>1</v>
      </c>
      <c r="H382" s="60">
        <f t="shared" si="141"/>
        <v>1</v>
      </c>
      <c r="I382" s="61">
        <f t="shared" si="161"/>
        <v>0</v>
      </c>
      <c r="J382" s="21"/>
      <c r="K382" s="21"/>
      <c r="L382" s="21"/>
      <c r="M382" s="21"/>
      <c r="N382" s="22"/>
      <c r="O382" s="22"/>
      <c r="P382" s="85">
        <f t="shared" si="157"/>
        <v>0</v>
      </c>
      <c r="Q382" s="66">
        <f t="shared" si="142"/>
        <v>0</v>
      </c>
      <c r="R382" s="82">
        <f>(SUMIF($B$21:B382,B382,$Q$21:Q382))</f>
        <v>0</v>
      </c>
      <c r="S382" s="83">
        <f t="shared" si="166"/>
        <v>-2.4166666666666665</v>
      </c>
      <c r="T382" s="22">
        <f t="shared" si="143"/>
        <v>0</v>
      </c>
      <c r="U382" s="84">
        <f t="shared" si="144"/>
        <v>0</v>
      </c>
      <c r="V382" s="1">
        <f t="shared" si="145"/>
        <v>0</v>
      </c>
      <c r="W382" s="1">
        <f t="shared" si="146"/>
        <v>0</v>
      </c>
      <c r="X382" s="1">
        <f t="shared" si="153"/>
        <v>0</v>
      </c>
      <c r="Y382" s="83">
        <f t="shared" si="147"/>
        <v>0</v>
      </c>
      <c r="Z382" s="83">
        <f t="shared" si="148"/>
        <v>0</v>
      </c>
      <c r="AA382" s="1">
        <f t="shared" si="162"/>
        <v>0</v>
      </c>
      <c r="AB382" s="82"/>
      <c r="AC382" s="1"/>
      <c r="AD382" s="1">
        <f t="shared" si="149"/>
        <v>0</v>
      </c>
      <c r="AE382" s="21"/>
      <c r="AF382" s="20"/>
      <c r="AG382" s="20"/>
      <c r="AH382" s="21"/>
      <c r="AI382" s="21"/>
      <c r="AJ382" s="21"/>
      <c r="AK382" s="23"/>
      <c r="AL382" s="1">
        <f t="shared" si="163"/>
        <v>0</v>
      </c>
      <c r="AM382" s="1">
        <f t="shared" si="164"/>
        <v>7</v>
      </c>
      <c r="AN382" s="1">
        <f t="shared" si="165"/>
        <v>0.125</v>
      </c>
      <c r="AO382" s="96"/>
      <c r="AP382" s="96"/>
      <c r="AQ382" s="96"/>
      <c r="AR382" s="96"/>
      <c r="AS382" s="24">
        <f t="shared" si="158"/>
        <v>44557</v>
      </c>
      <c r="AT382" s="4">
        <f t="shared" si="159"/>
        <v>0</v>
      </c>
      <c r="AU382" s="21"/>
      <c r="AV382" s="21"/>
      <c r="AW382" s="21"/>
      <c r="AX382" s="21"/>
      <c r="AY382" s="21"/>
      <c r="AZ382" s="21"/>
      <c r="BA382" s="21"/>
      <c r="BB382" s="21"/>
      <c r="BC382" s="21"/>
      <c r="BD382" s="21"/>
      <c r="BE382" s="21"/>
      <c r="BF382" s="21"/>
      <c r="BG382" s="21"/>
      <c r="BH382" s="21"/>
      <c r="BI382" s="21"/>
      <c r="BJ382" s="21"/>
      <c r="BK382" s="21"/>
      <c r="BL382" s="21"/>
      <c r="BM382" s="21"/>
      <c r="BN382" s="21"/>
      <c r="BO382" s="21"/>
      <c r="BP382" s="21"/>
      <c r="BQ382" s="21"/>
      <c r="BR382" s="21"/>
      <c r="BS382" s="21"/>
      <c r="BT382" s="21"/>
      <c r="BU382" s="25">
        <f t="shared" si="160"/>
        <v>0</v>
      </c>
    </row>
    <row r="383" spans="1:73" ht="27.75" customHeight="1" x14ac:dyDescent="0.15">
      <c r="A383" s="19">
        <v>44558</v>
      </c>
      <c r="B383" s="3">
        <f t="shared" si="154"/>
        <v>53</v>
      </c>
      <c r="C383" s="3">
        <f t="shared" si="155"/>
        <v>2</v>
      </c>
      <c r="D383" s="79">
        <f t="shared" si="156"/>
        <v>1.25</v>
      </c>
      <c r="E383" s="60">
        <f t="shared" si="150"/>
        <v>0</v>
      </c>
      <c r="F383" s="60">
        <f t="shared" si="151"/>
        <v>0</v>
      </c>
      <c r="G383" s="80">
        <f t="shared" si="152"/>
        <v>1</v>
      </c>
      <c r="H383" s="60">
        <f t="shared" si="141"/>
        <v>1</v>
      </c>
      <c r="I383" s="61">
        <f t="shared" si="161"/>
        <v>0</v>
      </c>
      <c r="J383" s="21"/>
      <c r="K383" s="21"/>
      <c r="L383" s="21"/>
      <c r="M383" s="21"/>
      <c r="N383" s="22"/>
      <c r="O383" s="22"/>
      <c r="P383" s="85">
        <f t="shared" si="157"/>
        <v>0</v>
      </c>
      <c r="Q383" s="66">
        <f t="shared" si="142"/>
        <v>0</v>
      </c>
      <c r="R383" s="82">
        <f>(SUMIF($B$21:B383,B383,$Q$21:Q383))</f>
        <v>0</v>
      </c>
      <c r="S383" s="83">
        <f t="shared" si="166"/>
        <v>-2.4166666666666665</v>
      </c>
      <c r="T383" s="22">
        <f t="shared" si="143"/>
        <v>0</v>
      </c>
      <c r="U383" s="84">
        <f t="shared" si="144"/>
        <v>0</v>
      </c>
      <c r="V383" s="1">
        <f t="shared" si="145"/>
        <v>0</v>
      </c>
      <c r="W383" s="1">
        <f t="shared" si="146"/>
        <v>0</v>
      </c>
      <c r="X383" s="1">
        <f t="shared" si="153"/>
        <v>0</v>
      </c>
      <c r="Y383" s="83">
        <f t="shared" si="147"/>
        <v>0</v>
      </c>
      <c r="Z383" s="83">
        <f t="shared" si="148"/>
        <v>0</v>
      </c>
      <c r="AA383" s="1">
        <f t="shared" si="162"/>
        <v>0</v>
      </c>
      <c r="AB383" s="82"/>
      <c r="AC383" s="1"/>
      <c r="AD383" s="1">
        <f t="shared" si="149"/>
        <v>0</v>
      </c>
      <c r="AE383" s="21"/>
      <c r="AF383" s="20"/>
      <c r="AG383" s="20"/>
      <c r="AH383" s="21"/>
      <c r="AI383" s="21"/>
      <c r="AJ383" s="21"/>
      <c r="AK383" s="23"/>
      <c r="AL383" s="1">
        <f t="shared" si="163"/>
        <v>0</v>
      </c>
      <c r="AM383" s="1">
        <f t="shared" si="164"/>
        <v>7</v>
      </c>
      <c r="AN383" s="1">
        <f t="shared" si="165"/>
        <v>0.125</v>
      </c>
      <c r="AO383" s="96"/>
      <c r="AP383" s="96"/>
      <c r="AQ383" s="96"/>
      <c r="AR383" s="96"/>
      <c r="AS383" s="24">
        <f t="shared" si="158"/>
        <v>44558</v>
      </c>
      <c r="AT383" s="4">
        <f t="shared" si="159"/>
        <v>0</v>
      </c>
      <c r="AU383" s="21"/>
      <c r="AV383" s="21"/>
      <c r="AW383" s="21"/>
      <c r="AX383" s="21"/>
      <c r="AY383" s="21"/>
      <c r="AZ383" s="21"/>
      <c r="BA383" s="21"/>
      <c r="BB383" s="21"/>
      <c r="BC383" s="21"/>
      <c r="BD383" s="21"/>
      <c r="BE383" s="21"/>
      <c r="BF383" s="21"/>
      <c r="BG383" s="21"/>
      <c r="BH383" s="21"/>
      <c r="BI383" s="21"/>
      <c r="BJ383" s="21"/>
      <c r="BK383" s="21"/>
      <c r="BL383" s="21"/>
      <c r="BM383" s="21"/>
      <c r="BN383" s="21"/>
      <c r="BO383" s="21"/>
      <c r="BP383" s="21"/>
      <c r="BQ383" s="21"/>
      <c r="BR383" s="21"/>
      <c r="BS383" s="21"/>
      <c r="BT383" s="21"/>
      <c r="BU383" s="25">
        <f t="shared" si="160"/>
        <v>0</v>
      </c>
    </row>
    <row r="384" spans="1:73" ht="27.75" customHeight="1" x14ac:dyDescent="0.15">
      <c r="A384" s="19">
        <v>44559</v>
      </c>
      <c r="B384" s="3">
        <f t="shared" si="154"/>
        <v>53</v>
      </c>
      <c r="C384" s="3">
        <f t="shared" si="155"/>
        <v>3</v>
      </c>
      <c r="D384" s="79">
        <f t="shared" si="156"/>
        <v>1.25</v>
      </c>
      <c r="E384" s="60">
        <f t="shared" si="150"/>
        <v>0</v>
      </c>
      <c r="F384" s="60">
        <f t="shared" si="151"/>
        <v>0</v>
      </c>
      <c r="G384" s="80">
        <f t="shared" si="152"/>
        <v>1</v>
      </c>
      <c r="H384" s="60">
        <f t="shared" si="141"/>
        <v>1</v>
      </c>
      <c r="I384" s="61">
        <f t="shared" si="161"/>
        <v>0</v>
      </c>
      <c r="J384" s="21"/>
      <c r="K384" s="21"/>
      <c r="L384" s="21"/>
      <c r="M384" s="21"/>
      <c r="N384" s="22"/>
      <c r="O384" s="22"/>
      <c r="P384" s="85">
        <f t="shared" si="157"/>
        <v>0</v>
      </c>
      <c r="Q384" s="66">
        <f t="shared" si="142"/>
        <v>0</v>
      </c>
      <c r="R384" s="82">
        <f>(SUMIF($B$21:B384,B384,$Q$21:Q384))</f>
        <v>0</v>
      </c>
      <c r="S384" s="83">
        <f t="shared" si="166"/>
        <v>-2.4166666666666665</v>
      </c>
      <c r="T384" s="22">
        <f t="shared" si="143"/>
        <v>0</v>
      </c>
      <c r="U384" s="84">
        <f t="shared" si="144"/>
        <v>0</v>
      </c>
      <c r="V384" s="1">
        <f t="shared" si="145"/>
        <v>0</v>
      </c>
      <c r="W384" s="1">
        <f t="shared" si="146"/>
        <v>0</v>
      </c>
      <c r="X384" s="1">
        <f t="shared" si="153"/>
        <v>0</v>
      </c>
      <c r="Y384" s="83">
        <f t="shared" si="147"/>
        <v>0</v>
      </c>
      <c r="Z384" s="83">
        <f t="shared" si="148"/>
        <v>0</v>
      </c>
      <c r="AA384" s="1">
        <f t="shared" si="162"/>
        <v>0</v>
      </c>
      <c r="AB384" s="82"/>
      <c r="AC384" s="1"/>
      <c r="AD384" s="1">
        <f t="shared" si="149"/>
        <v>0</v>
      </c>
      <c r="AE384" s="21"/>
      <c r="AF384" s="20"/>
      <c r="AG384" s="20"/>
      <c r="AH384" s="21"/>
      <c r="AI384" s="21"/>
      <c r="AJ384" s="21"/>
      <c r="AK384" s="23"/>
      <c r="AL384" s="1">
        <f t="shared" si="163"/>
        <v>0</v>
      </c>
      <c r="AM384" s="1">
        <f t="shared" si="164"/>
        <v>7</v>
      </c>
      <c r="AN384" s="1">
        <f t="shared" si="165"/>
        <v>0.125</v>
      </c>
      <c r="AO384" s="96"/>
      <c r="AP384" s="96"/>
      <c r="AQ384" s="96"/>
      <c r="AR384" s="96"/>
      <c r="AS384" s="24">
        <f t="shared" si="158"/>
        <v>44559</v>
      </c>
      <c r="AT384" s="4">
        <f t="shared" si="159"/>
        <v>0</v>
      </c>
      <c r="AU384" s="21"/>
      <c r="AV384" s="21"/>
      <c r="AW384" s="21"/>
      <c r="AX384" s="21"/>
      <c r="AY384" s="21"/>
      <c r="AZ384" s="21"/>
      <c r="BA384" s="21"/>
      <c r="BB384" s="21"/>
      <c r="BC384" s="21"/>
      <c r="BD384" s="21"/>
      <c r="BE384" s="21"/>
      <c r="BF384" s="21"/>
      <c r="BG384" s="21"/>
      <c r="BH384" s="21"/>
      <c r="BI384" s="21"/>
      <c r="BJ384" s="21"/>
      <c r="BK384" s="21"/>
      <c r="BL384" s="21"/>
      <c r="BM384" s="21"/>
      <c r="BN384" s="21"/>
      <c r="BO384" s="21"/>
      <c r="BP384" s="21"/>
      <c r="BQ384" s="21"/>
      <c r="BR384" s="21"/>
      <c r="BS384" s="21"/>
      <c r="BT384" s="21"/>
      <c r="BU384" s="25">
        <f t="shared" si="160"/>
        <v>0</v>
      </c>
    </row>
    <row r="385" spans="1:73" ht="27.75" customHeight="1" x14ac:dyDescent="0.15">
      <c r="A385" s="19">
        <v>44560</v>
      </c>
      <c r="B385" s="3">
        <f t="shared" si="154"/>
        <v>53</v>
      </c>
      <c r="C385" s="3">
        <f t="shared" si="155"/>
        <v>4</v>
      </c>
      <c r="D385" s="79">
        <f t="shared" si="156"/>
        <v>1.25</v>
      </c>
      <c r="E385" s="60">
        <f t="shared" si="150"/>
        <v>0</v>
      </c>
      <c r="F385" s="60">
        <f t="shared" si="151"/>
        <v>0</v>
      </c>
      <c r="G385" s="80">
        <f t="shared" si="152"/>
        <v>1</v>
      </c>
      <c r="H385" s="60">
        <f t="shared" si="141"/>
        <v>1</v>
      </c>
      <c r="I385" s="61">
        <f t="shared" si="161"/>
        <v>0</v>
      </c>
      <c r="J385" s="21"/>
      <c r="K385" s="21"/>
      <c r="L385" s="21"/>
      <c r="M385" s="21"/>
      <c r="N385" s="22"/>
      <c r="O385" s="22"/>
      <c r="P385" s="85">
        <f t="shared" si="157"/>
        <v>0</v>
      </c>
      <c r="Q385" s="66">
        <f t="shared" si="142"/>
        <v>0</v>
      </c>
      <c r="R385" s="82">
        <f>(SUMIF($B$21:B385,B385,$Q$21:Q385))</f>
        <v>0</v>
      </c>
      <c r="S385" s="83">
        <f t="shared" si="166"/>
        <v>-2.4166666666666665</v>
      </c>
      <c r="T385" s="22">
        <f t="shared" si="143"/>
        <v>0</v>
      </c>
      <c r="U385" s="84">
        <f t="shared" si="144"/>
        <v>0</v>
      </c>
      <c r="V385" s="1">
        <f t="shared" si="145"/>
        <v>0</v>
      </c>
      <c r="W385" s="1">
        <f t="shared" si="146"/>
        <v>0</v>
      </c>
      <c r="X385" s="1">
        <f t="shared" si="153"/>
        <v>0</v>
      </c>
      <c r="Y385" s="83">
        <f t="shared" si="147"/>
        <v>0</v>
      </c>
      <c r="Z385" s="83">
        <f t="shared" si="148"/>
        <v>0</v>
      </c>
      <c r="AA385" s="1">
        <f t="shared" si="162"/>
        <v>0</v>
      </c>
      <c r="AB385" s="82"/>
      <c r="AC385" s="1"/>
      <c r="AD385" s="1">
        <f t="shared" si="149"/>
        <v>0</v>
      </c>
      <c r="AE385" s="21"/>
      <c r="AF385" s="20"/>
      <c r="AG385" s="20"/>
      <c r="AH385" s="21"/>
      <c r="AI385" s="21"/>
      <c r="AJ385" s="21"/>
      <c r="AK385" s="23"/>
      <c r="AL385" s="1">
        <f t="shared" si="163"/>
        <v>0</v>
      </c>
      <c r="AM385" s="1">
        <f t="shared" si="164"/>
        <v>7</v>
      </c>
      <c r="AN385" s="1">
        <f t="shared" si="165"/>
        <v>0.125</v>
      </c>
      <c r="AO385" s="96"/>
      <c r="AP385" s="96"/>
      <c r="AQ385" s="96"/>
      <c r="AR385" s="96"/>
      <c r="AS385" s="24">
        <f t="shared" si="158"/>
        <v>44560</v>
      </c>
      <c r="AT385" s="4">
        <f t="shared" si="159"/>
        <v>0</v>
      </c>
      <c r="AU385" s="21"/>
      <c r="AV385" s="21"/>
      <c r="AW385" s="21"/>
      <c r="AX385" s="21"/>
      <c r="AY385" s="21"/>
      <c r="AZ385" s="21"/>
      <c r="BA385" s="21"/>
      <c r="BB385" s="21"/>
      <c r="BC385" s="21"/>
      <c r="BD385" s="21"/>
      <c r="BE385" s="21"/>
      <c r="BF385" s="21"/>
      <c r="BG385" s="21"/>
      <c r="BH385" s="21"/>
      <c r="BI385" s="21"/>
      <c r="BJ385" s="21"/>
      <c r="BK385" s="21"/>
      <c r="BL385" s="21"/>
      <c r="BM385" s="21"/>
      <c r="BN385" s="21"/>
      <c r="BO385" s="21"/>
      <c r="BP385" s="21"/>
      <c r="BQ385" s="21"/>
      <c r="BR385" s="21"/>
      <c r="BS385" s="21"/>
      <c r="BT385" s="21"/>
      <c r="BU385" s="25">
        <f t="shared" si="160"/>
        <v>0</v>
      </c>
    </row>
    <row r="386" spans="1:73" ht="27.75" hidden="1" customHeight="1" x14ac:dyDescent="0.15">
      <c r="A386" s="19">
        <v>44561</v>
      </c>
      <c r="B386" s="3">
        <f t="shared" ref="B386" si="167">WEEKNUM(A386,2)</f>
        <v>1</v>
      </c>
      <c r="C386" s="3">
        <f t="shared" ref="C386" si="168">WEEKDAY(A386)</f>
        <v>5</v>
      </c>
      <c r="D386" s="79">
        <f t="shared" ref="D386" si="169">IF(AD386&gt;0,$Z$14,$Z$14)</f>
        <v>1.25</v>
      </c>
      <c r="E386" s="60">
        <f t="shared" si="150"/>
        <v>0</v>
      </c>
      <c r="F386" s="60">
        <f t="shared" si="151"/>
        <v>0</v>
      </c>
      <c r="G386" s="80">
        <f t="shared" si="152"/>
        <v>1</v>
      </c>
      <c r="H386" s="60">
        <f t="shared" si="141"/>
        <v>1</v>
      </c>
      <c r="I386" s="61">
        <f t="shared" si="161"/>
        <v>0</v>
      </c>
      <c r="J386" s="21"/>
      <c r="K386" s="21"/>
      <c r="L386" s="21"/>
      <c r="M386" s="21"/>
      <c r="N386" s="22"/>
      <c r="O386" s="22"/>
      <c r="P386" s="85">
        <f t="shared" si="157"/>
        <v>0</v>
      </c>
      <c r="Q386" s="66">
        <f t="shared" si="142"/>
        <v>0</v>
      </c>
      <c r="R386" s="82">
        <f>(SUMIF($B$21:B386,B386,$Q$21:Q386))</f>
        <v>0</v>
      </c>
      <c r="S386" s="83">
        <f t="shared" si="166"/>
        <v>-2.4166666666666665</v>
      </c>
      <c r="T386" s="22">
        <f t="shared" si="143"/>
        <v>0</v>
      </c>
      <c r="U386" s="84">
        <f t="shared" si="144"/>
        <v>0</v>
      </c>
      <c r="V386" s="1">
        <f t="shared" si="145"/>
        <v>0</v>
      </c>
      <c r="W386" s="1">
        <f t="shared" si="146"/>
        <v>0</v>
      </c>
      <c r="X386" s="1">
        <f t="shared" si="153"/>
        <v>0</v>
      </c>
      <c r="Y386" s="83">
        <f t="shared" si="147"/>
        <v>0</v>
      </c>
      <c r="Z386" s="83">
        <f t="shared" ref="Z386" si="170">U386+V386+W386+X386</f>
        <v>0</v>
      </c>
      <c r="AA386" s="1">
        <f t="shared" si="162"/>
        <v>0</v>
      </c>
      <c r="AB386" s="82"/>
      <c r="AC386" s="1"/>
      <c r="AD386" s="1">
        <f t="shared" si="149"/>
        <v>0</v>
      </c>
      <c r="AE386" s="21"/>
      <c r="AF386" s="20"/>
      <c r="AG386" s="20"/>
      <c r="AH386" s="21"/>
      <c r="AI386" s="21"/>
      <c r="AJ386" s="21"/>
      <c r="AK386" s="23"/>
      <c r="AL386" s="1">
        <f t="shared" ref="AL386" si="171">AL385-I386+AD386+Z386+P386+AE386+AI386-AH386+AG386</f>
        <v>0</v>
      </c>
      <c r="AM386" s="1">
        <f t="shared" ref="AM386" si="172">AM385-AE386</f>
        <v>7</v>
      </c>
      <c r="AN386" s="1">
        <f t="shared" ref="AN386" si="173">AN385+T386+AA386-AJ386-AI386</f>
        <v>0.125</v>
      </c>
      <c r="AO386" s="96"/>
      <c r="AP386" s="96"/>
      <c r="AQ386" s="96"/>
      <c r="AR386" s="96"/>
      <c r="AS386" s="24">
        <f t="shared" si="158"/>
        <v>44561</v>
      </c>
      <c r="AT386" s="4">
        <f t="shared" si="159"/>
        <v>0</v>
      </c>
      <c r="AU386" s="21"/>
      <c r="AV386" s="21"/>
      <c r="AW386" s="21"/>
      <c r="AX386" s="21"/>
      <c r="AY386" s="21"/>
      <c r="AZ386" s="21"/>
      <c r="BA386" s="21"/>
      <c r="BB386" s="21"/>
      <c r="BC386" s="21"/>
      <c r="BD386" s="21"/>
      <c r="BE386" s="21"/>
      <c r="BF386" s="21"/>
      <c r="BG386" s="21"/>
      <c r="BH386" s="21"/>
      <c r="BI386" s="21"/>
      <c r="BJ386" s="21"/>
      <c r="BK386" s="21"/>
      <c r="BL386" s="21"/>
      <c r="BM386" s="21"/>
      <c r="BN386" s="21"/>
      <c r="BO386" s="21"/>
      <c r="BP386" s="21"/>
      <c r="BQ386" s="21"/>
      <c r="BR386" s="21"/>
      <c r="BS386" s="21"/>
      <c r="BT386" s="21"/>
      <c r="BU386" s="25">
        <f t="shared" si="160"/>
        <v>0</v>
      </c>
    </row>
    <row r="387" spans="1:73" ht="15.75" customHeight="1" x14ac:dyDescent="0.15"/>
    <row r="388" spans="1:73" ht="15.75" customHeight="1" x14ac:dyDescent="0.15"/>
    <row r="389" spans="1:73" ht="15.75" customHeight="1" x14ac:dyDescent="0.15"/>
    <row r="390" spans="1:73" ht="15.75" customHeight="1" x14ac:dyDescent="0.15"/>
    <row r="391" spans="1:73" ht="15.75" customHeight="1" x14ac:dyDescent="0.15"/>
    <row r="392" spans="1:73" ht="15.75" customHeight="1" x14ac:dyDescent="0.15"/>
    <row r="393" spans="1:73" ht="15.75" customHeight="1" x14ac:dyDescent="0.15"/>
    <row r="394" spans="1:73" ht="15.75" customHeight="1" x14ac:dyDescent="0.15"/>
    <row r="395" spans="1:73" ht="15.75" customHeight="1" x14ac:dyDescent="0.15"/>
    <row r="396" spans="1:73" ht="15.75" customHeight="1" x14ac:dyDescent="0.15"/>
    <row r="397" spans="1:73" ht="15.75" customHeight="1" x14ac:dyDescent="0.15"/>
    <row r="398" spans="1:73" ht="15.75" customHeight="1" x14ac:dyDescent="0.15"/>
    <row r="399" spans="1:73" ht="15.75" customHeight="1" x14ac:dyDescent="0.15"/>
    <row r="400" spans="1:73"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sheetData>
  <sheetProtection selectLockedCells="1"/>
  <mergeCells count="91">
    <mergeCell ref="I1:L1"/>
    <mergeCell ref="AB1:AC15"/>
    <mergeCell ref="Q17:Q18"/>
    <mergeCell ref="AS17:AS18"/>
    <mergeCell ref="AN17:AN18"/>
    <mergeCell ref="AI17:AI18"/>
    <mergeCell ref="AE17:AE18"/>
    <mergeCell ref="P17:P18"/>
    <mergeCell ref="U17:U18"/>
    <mergeCell ref="S17:S18"/>
    <mergeCell ref="AF17:AF18"/>
    <mergeCell ref="AL2:AM2"/>
    <mergeCell ref="AG17:AG18"/>
    <mergeCell ref="AD17:AD18"/>
    <mergeCell ref="X17:X18"/>
    <mergeCell ref="AK17:AK18"/>
    <mergeCell ref="A17:A18"/>
    <mergeCell ref="I17:I18"/>
    <mergeCell ref="J17:J18"/>
    <mergeCell ref="K17:K18"/>
    <mergeCell ref="B17:B18"/>
    <mergeCell ref="C17:C18"/>
    <mergeCell ref="G17:G18"/>
    <mergeCell ref="H17:H18"/>
    <mergeCell ref="D17:D18"/>
    <mergeCell ref="E17:E18"/>
    <mergeCell ref="F17:F18"/>
    <mergeCell ref="AL17:AL18"/>
    <mergeCell ref="AM17:AM18"/>
    <mergeCell ref="AJ17:AJ18"/>
    <mergeCell ref="AH17:AH18"/>
    <mergeCell ref="L17:L18"/>
    <mergeCell ref="M17:M18"/>
    <mergeCell ref="N17:N18"/>
    <mergeCell ref="O17:O18"/>
    <mergeCell ref="T17:T18"/>
    <mergeCell ref="R17:R18"/>
    <mergeCell ref="AC17:AC18"/>
    <mergeCell ref="AB17:AB18"/>
    <mergeCell ref="V17:V18"/>
    <mergeCell ref="Z17:Z18"/>
    <mergeCell ref="W17:W18"/>
    <mergeCell ref="AA17:AA18"/>
    <mergeCell ref="Y17:Y18"/>
    <mergeCell ref="I2:L2"/>
    <mergeCell ref="I3:L3"/>
    <mergeCell ref="I4:L4"/>
    <mergeCell ref="I5:L5"/>
    <mergeCell ref="I6:L6"/>
    <mergeCell ref="I7:L7"/>
    <mergeCell ref="I8:L8"/>
    <mergeCell ref="I9:L9"/>
    <mergeCell ref="I10:L10"/>
    <mergeCell ref="I11:L11"/>
    <mergeCell ref="O6:T6"/>
    <mergeCell ref="O7:T7"/>
    <mergeCell ref="O8:T8"/>
    <mergeCell ref="O10:R10"/>
    <mergeCell ref="O11:R11"/>
    <mergeCell ref="AF1:AH1"/>
    <mergeCell ref="O1:T1"/>
    <mergeCell ref="AF8:AH8"/>
    <mergeCell ref="AF9:AH9"/>
    <mergeCell ref="AF10:AH10"/>
    <mergeCell ref="AF2:AH2"/>
    <mergeCell ref="AF3:AH3"/>
    <mergeCell ref="AF4:AH4"/>
    <mergeCell ref="AF5:AH5"/>
    <mergeCell ref="AF7:AH7"/>
    <mergeCell ref="AF6:AH6"/>
    <mergeCell ref="O9:Z9"/>
    <mergeCell ref="O2:T2"/>
    <mergeCell ref="O3:T3"/>
    <mergeCell ref="O4:T4"/>
    <mergeCell ref="O5:T5"/>
    <mergeCell ref="AF11:AH11"/>
    <mergeCell ref="AF14:AH14"/>
    <mergeCell ref="AF15:AH15"/>
    <mergeCell ref="S10:S11"/>
    <mergeCell ref="T10:T11"/>
    <mergeCell ref="I12:L12"/>
    <mergeCell ref="AF16:AH16"/>
    <mergeCell ref="AF12:AH12"/>
    <mergeCell ref="AF13:AH13"/>
    <mergeCell ref="O12:R12"/>
    <mergeCell ref="O13:R13"/>
    <mergeCell ref="O14:R14"/>
    <mergeCell ref="O15:R15"/>
    <mergeCell ref="I13:L13"/>
    <mergeCell ref="I14:L14"/>
    <mergeCell ref="I15:L15"/>
  </mergeCells>
  <phoneticPr fontId="4" type="noConversion"/>
  <conditionalFormatting sqref="Z19:AR20 A19:Y386 Z21:BU386">
    <cfRule type="expression" dxfId="2" priority="1" stopIfTrue="1">
      <formula>WEEKDAY($A19,2)=6</formula>
    </cfRule>
  </conditionalFormatting>
  <dataValidations disablePrompts="1" count="1">
    <dataValidation type="list" allowBlank="1" showInputMessage="1" showErrorMessage="1" sqref="AF19:AF386" xr:uid="{26AA438A-7973-6E43-B468-9579EDF4015C}">
      <formula1>$AE$2:$AE$15</formula1>
    </dataValidation>
  </dataValidations>
  <pageMargins left="0.23622047244094499" right="0.23622047244094499" top="0.43307086614173201" bottom="0.55118110236220497" header="0" footer="0"/>
  <pageSetup paperSize="9" scale="57" orientation="landscape" r:id="rId1"/>
  <headerFooter>
    <oddFooter>&amp;L&amp;K000000            מְפַקֵחַ:                              
_______________________________________&amp;C&amp;K000000עוֹבֵד:
_______________________________________&amp;R&amp;K000000
Made with &amp;G</oddFooter>
  </headerFooter>
  <rowBreaks count="52" manualBreakCount="52">
    <brk id="24" max="16383" man="1"/>
    <brk id="31" max="16383" man="1"/>
    <brk id="38" max="16383" man="1"/>
    <brk id="45" max="16383" man="1"/>
    <brk id="52" max="16383" man="1"/>
    <brk id="59" max="16383" man="1"/>
    <brk id="66" max="16383" man="1"/>
    <brk id="73" max="16383" man="1"/>
    <brk id="80" max="16383" man="1"/>
    <brk id="87" max="16383" man="1"/>
    <brk id="94" max="16383" man="1"/>
    <brk id="101" max="16383" man="1"/>
    <brk id="108" max="16383" man="1"/>
    <brk id="115" max="16383" man="1"/>
    <brk id="122" max="16383" man="1"/>
    <brk id="129" max="16383" man="1"/>
    <brk id="136" max="16383" man="1"/>
    <brk id="143" max="16383" man="1"/>
    <brk id="150" max="16383" man="1"/>
    <brk id="157" max="16383" man="1"/>
    <brk id="164" max="16383" man="1"/>
    <brk id="171" max="16383" man="1"/>
    <brk id="178" max="16383" man="1"/>
    <brk id="185" max="16383" man="1"/>
    <brk id="192" max="16383" man="1"/>
    <brk id="199" max="16383" man="1"/>
    <brk id="206" max="16383" man="1"/>
    <brk id="213" max="16383" man="1"/>
    <brk id="220" max="16383" man="1"/>
    <brk id="227" max="16383" man="1"/>
    <brk id="234" max="16383" man="1"/>
    <brk id="241" max="16383" man="1"/>
    <brk id="248" max="16383" man="1"/>
    <brk id="255" max="16383" man="1"/>
    <brk id="262" max="16383" man="1"/>
    <brk id="269" max="16383" man="1"/>
    <brk id="276" max="16383" man="1"/>
    <brk id="283" max="16383" man="1"/>
    <brk id="290" max="16383" man="1"/>
    <brk id="297" max="16383" man="1"/>
    <brk id="304" max="16383" man="1"/>
    <brk id="311" max="16383" man="1"/>
    <brk id="318" max="16383" man="1"/>
    <brk id="325" max="16383" man="1"/>
    <brk id="332" max="16383" man="1"/>
    <brk id="339" max="16383" man="1"/>
    <brk id="346" max="16383" man="1"/>
    <brk id="353" max="16383" man="1"/>
    <brk id="360" max="16383" man="1"/>
    <brk id="367" max="16383" man="1"/>
    <brk id="374" max="16383" man="1"/>
    <brk id="381"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976A5-EE36-804B-AC0A-8A00C1BE61A4}">
  <dimension ref="A1:I28"/>
  <sheetViews>
    <sheetView workbookViewId="0">
      <selection activeCell="J17" sqref="J17"/>
    </sheetView>
  </sheetViews>
  <sheetFormatPr baseColWidth="10" defaultRowHeight="14" x14ac:dyDescent="0.15"/>
  <sheetData>
    <row r="1" spans="1:9" x14ac:dyDescent="0.15">
      <c r="A1" s="133"/>
      <c r="B1" s="133"/>
      <c r="C1" s="133"/>
      <c r="D1" s="133"/>
      <c r="E1" s="133"/>
      <c r="F1" s="133"/>
      <c r="G1" s="133"/>
      <c r="H1" s="133"/>
      <c r="I1" s="133"/>
    </row>
    <row r="2" spans="1:9" x14ac:dyDescent="0.15">
      <c r="A2" s="133"/>
      <c r="B2" s="133"/>
      <c r="C2" s="133"/>
      <c r="D2" s="133"/>
      <c r="E2" s="133"/>
      <c r="F2" s="133"/>
      <c r="G2" s="133"/>
      <c r="H2" s="133"/>
      <c r="I2" s="133"/>
    </row>
    <row r="3" spans="1:9" x14ac:dyDescent="0.15">
      <c r="A3" s="133"/>
      <c r="B3" s="133"/>
      <c r="C3" s="133"/>
      <c r="D3" s="133"/>
      <c r="E3" s="133"/>
      <c r="F3" s="133"/>
      <c r="G3" s="133"/>
      <c r="H3" s="133"/>
      <c r="I3" s="133"/>
    </row>
    <row r="4" spans="1:9" x14ac:dyDescent="0.15">
      <c r="A4" s="133"/>
      <c r="B4" s="133"/>
      <c r="C4" s="133"/>
      <c r="D4" s="133"/>
      <c r="E4" s="133"/>
      <c r="F4" s="133"/>
      <c r="G4" s="133"/>
      <c r="H4" s="133"/>
      <c r="I4" s="133"/>
    </row>
    <row r="5" spans="1:9" x14ac:dyDescent="0.15">
      <c r="A5" s="133"/>
      <c r="B5" s="133"/>
      <c r="C5" s="133"/>
      <c r="D5" s="133"/>
      <c r="E5" s="133"/>
      <c r="F5" s="133"/>
      <c r="G5" s="133"/>
      <c r="H5" s="133"/>
      <c r="I5" s="133"/>
    </row>
    <row r="6" spans="1:9" x14ac:dyDescent="0.15">
      <c r="A6" s="134" t="s">
        <v>107</v>
      </c>
      <c r="B6" s="135"/>
      <c r="C6" s="135"/>
      <c r="D6" s="135"/>
      <c r="E6" s="135"/>
      <c r="F6" s="135"/>
      <c r="G6" s="135"/>
      <c r="H6" s="135"/>
      <c r="I6" s="135"/>
    </row>
    <row r="7" spans="1:9" x14ac:dyDescent="0.15">
      <c r="A7" s="135"/>
      <c r="B7" s="135"/>
      <c r="C7" s="135"/>
      <c r="D7" s="135"/>
      <c r="E7" s="135"/>
      <c r="F7" s="135"/>
      <c r="G7" s="135"/>
      <c r="H7" s="135"/>
      <c r="I7" s="135"/>
    </row>
    <row r="8" spans="1:9" x14ac:dyDescent="0.15">
      <c r="A8" s="135"/>
      <c r="B8" s="135"/>
      <c r="C8" s="135"/>
      <c r="D8" s="135"/>
      <c r="E8" s="135"/>
      <c r="F8" s="135"/>
      <c r="G8" s="135"/>
      <c r="H8" s="135"/>
      <c r="I8" s="135"/>
    </row>
    <row r="9" spans="1:9" x14ac:dyDescent="0.15">
      <c r="A9" s="135"/>
      <c r="B9" s="135"/>
      <c r="C9" s="135"/>
      <c r="D9" s="135"/>
      <c r="E9" s="135"/>
      <c r="F9" s="135"/>
      <c r="G9" s="135"/>
      <c r="H9" s="135"/>
      <c r="I9" s="135"/>
    </row>
    <row r="10" spans="1:9" x14ac:dyDescent="0.15">
      <c r="A10" s="135"/>
      <c r="B10" s="135"/>
      <c r="C10" s="135"/>
      <c r="D10" s="135"/>
      <c r="E10" s="135"/>
      <c r="F10" s="135"/>
      <c r="G10" s="135"/>
      <c r="H10" s="135"/>
      <c r="I10" s="135"/>
    </row>
    <row r="11" spans="1:9" x14ac:dyDescent="0.15">
      <c r="A11" s="135"/>
      <c r="B11" s="135"/>
      <c r="C11" s="135"/>
      <c r="D11" s="135"/>
      <c r="E11" s="135"/>
      <c r="F11" s="135"/>
      <c r="G11" s="135"/>
      <c r="H11" s="135"/>
      <c r="I11" s="135"/>
    </row>
    <row r="12" spans="1:9" x14ac:dyDescent="0.15">
      <c r="A12" s="135"/>
      <c r="B12" s="135"/>
      <c r="C12" s="135"/>
      <c r="D12" s="135"/>
      <c r="E12" s="135"/>
      <c r="F12" s="135"/>
      <c r="G12" s="135"/>
      <c r="H12" s="135"/>
      <c r="I12" s="135"/>
    </row>
    <row r="13" spans="1:9" x14ac:dyDescent="0.15">
      <c r="A13" s="135"/>
      <c r="B13" s="135"/>
      <c r="C13" s="135"/>
      <c r="D13" s="135"/>
      <c r="E13" s="135"/>
      <c r="F13" s="135"/>
      <c r="G13" s="135"/>
      <c r="H13" s="135"/>
      <c r="I13" s="135"/>
    </row>
    <row r="14" spans="1:9" x14ac:dyDescent="0.15">
      <c r="A14" s="135"/>
      <c r="B14" s="135"/>
      <c r="C14" s="135"/>
      <c r="D14" s="135"/>
      <c r="E14" s="135"/>
      <c r="F14" s="135"/>
      <c r="G14" s="135"/>
      <c r="H14" s="135"/>
      <c r="I14" s="135"/>
    </row>
    <row r="15" spans="1:9" x14ac:dyDescent="0.15">
      <c r="A15" s="135"/>
      <c r="B15" s="135"/>
      <c r="C15" s="135"/>
      <c r="D15" s="135"/>
      <c r="E15" s="135"/>
      <c r="F15" s="135"/>
      <c r="G15" s="135"/>
      <c r="H15" s="135"/>
      <c r="I15" s="135"/>
    </row>
    <row r="16" spans="1:9" x14ac:dyDescent="0.15">
      <c r="A16" s="135"/>
      <c r="B16" s="135"/>
      <c r="C16" s="135"/>
      <c r="D16" s="135"/>
      <c r="E16" s="135"/>
      <c r="F16" s="135"/>
      <c r="G16" s="135"/>
      <c r="H16" s="135"/>
      <c r="I16" s="135"/>
    </row>
    <row r="17" spans="1:9" x14ac:dyDescent="0.15">
      <c r="A17" s="135"/>
      <c r="B17" s="135"/>
      <c r="C17" s="135"/>
      <c r="D17" s="135"/>
      <c r="E17" s="135"/>
      <c r="F17" s="135"/>
      <c r="G17" s="135"/>
      <c r="H17" s="135"/>
      <c r="I17" s="135"/>
    </row>
    <row r="18" spans="1:9" x14ac:dyDescent="0.15">
      <c r="A18" s="135"/>
      <c r="B18" s="135"/>
      <c r="C18" s="135"/>
      <c r="D18" s="135"/>
      <c r="E18" s="135"/>
      <c r="F18" s="135"/>
      <c r="G18" s="135"/>
      <c r="H18" s="135"/>
      <c r="I18" s="135"/>
    </row>
    <row r="19" spans="1:9" x14ac:dyDescent="0.15">
      <c r="A19" s="135"/>
      <c r="B19" s="135"/>
      <c r="C19" s="135"/>
      <c r="D19" s="135"/>
      <c r="E19" s="135"/>
      <c r="F19" s="135"/>
      <c r="G19" s="135"/>
      <c r="H19" s="135"/>
      <c r="I19" s="135"/>
    </row>
    <row r="20" spans="1:9" x14ac:dyDescent="0.15">
      <c r="A20" s="135"/>
      <c r="B20" s="135"/>
      <c r="C20" s="135"/>
      <c r="D20" s="135"/>
      <c r="E20" s="135"/>
      <c r="F20" s="135"/>
      <c r="G20" s="135"/>
      <c r="H20" s="135"/>
      <c r="I20" s="135"/>
    </row>
    <row r="21" spans="1:9" x14ac:dyDescent="0.15">
      <c r="A21" s="135"/>
      <c r="B21" s="135"/>
      <c r="C21" s="135"/>
      <c r="D21" s="135"/>
      <c r="E21" s="135"/>
      <c r="F21" s="135"/>
      <c r="G21" s="135"/>
      <c r="H21" s="135"/>
      <c r="I21" s="135"/>
    </row>
    <row r="22" spans="1:9" x14ac:dyDescent="0.15">
      <c r="A22" s="135"/>
      <c r="B22" s="135"/>
      <c r="C22" s="135"/>
      <c r="D22" s="135"/>
      <c r="E22" s="135"/>
      <c r="F22" s="135"/>
      <c r="G22" s="135"/>
      <c r="H22" s="135"/>
      <c r="I22" s="135"/>
    </row>
    <row r="23" spans="1:9" x14ac:dyDescent="0.15">
      <c r="A23" s="135"/>
      <c r="B23" s="135"/>
      <c r="C23" s="135"/>
      <c r="D23" s="135"/>
      <c r="E23" s="135"/>
      <c r="F23" s="135"/>
      <c r="G23" s="135"/>
      <c r="H23" s="135"/>
      <c r="I23" s="135"/>
    </row>
    <row r="24" spans="1:9" x14ac:dyDescent="0.15">
      <c r="A24" s="135"/>
      <c r="B24" s="135"/>
      <c r="C24" s="135"/>
      <c r="D24" s="135"/>
      <c r="E24" s="135"/>
      <c r="F24" s="135"/>
      <c r="G24" s="135"/>
      <c r="H24" s="135"/>
      <c r="I24" s="135"/>
    </row>
    <row r="25" spans="1:9" x14ac:dyDescent="0.15">
      <c r="A25" s="135"/>
      <c r="B25" s="135"/>
      <c r="C25" s="135"/>
      <c r="D25" s="135"/>
      <c r="E25" s="135"/>
      <c r="F25" s="135"/>
      <c r="G25" s="135"/>
      <c r="H25" s="135"/>
      <c r="I25" s="135"/>
    </row>
    <row r="26" spans="1:9" x14ac:dyDescent="0.15">
      <c r="A26" s="135"/>
      <c r="B26" s="135"/>
      <c r="C26" s="135"/>
      <c r="D26" s="135"/>
      <c r="E26" s="135"/>
      <c r="F26" s="135"/>
      <c r="G26" s="135"/>
      <c r="H26" s="135"/>
      <c r="I26" s="135"/>
    </row>
    <row r="27" spans="1:9" x14ac:dyDescent="0.15">
      <c r="A27" s="135"/>
      <c r="B27" s="135"/>
      <c r="C27" s="135"/>
      <c r="D27" s="135"/>
      <c r="E27" s="135"/>
      <c r="F27" s="135"/>
      <c r="G27" s="135"/>
      <c r="H27" s="135"/>
      <c r="I27" s="135"/>
    </row>
    <row r="28" spans="1:9" x14ac:dyDescent="0.15">
      <c r="A28" s="135"/>
      <c r="B28" s="135"/>
      <c r="C28" s="135"/>
      <c r="D28" s="135"/>
      <c r="E28" s="135"/>
      <c r="F28" s="135"/>
      <c r="G28" s="135"/>
      <c r="H28" s="135"/>
      <c r="I28" s="135"/>
    </row>
  </sheetData>
  <mergeCells count="2">
    <mergeCell ref="A1:I5"/>
    <mergeCell ref="A6:I28"/>
  </mergeCells>
  <pageMargins left="0.7" right="0.7" top="0.78740157499999996" bottom="0.78740157499999996"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50E6C-0586-1544-AD6E-068D093974D4}">
  <sheetPr codeName="Tabelle3"/>
  <dimension ref="A1:NE91"/>
  <sheetViews>
    <sheetView workbookViewId="0">
      <pane xSplit="3" ySplit="1" topLeftCell="D2" activePane="bottomRight" state="frozen"/>
      <selection pane="topRight" activeCell="D1" sqref="D1"/>
      <selection pane="bottomLeft" activeCell="A2" sqref="A2"/>
      <selection pane="bottomRight" activeCell="NE1" sqref="NE1:NE1048576"/>
    </sheetView>
  </sheetViews>
  <sheetFormatPr baseColWidth="10" defaultColWidth="11" defaultRowHeight="14" x14ac:dyDescent="0.15"/>
  <cols>
    <col min="1" max="1" width="11" style="12"/>
    <col min="2" max="3" width="10.83203125" style="12" customWidth="1"/>
    <col min="4" max="368" width="3.33203125" style="12" customWidth="1"/>
    <col min="369" max="369" width="3.33203125" style="12" hidden="1" customWidth="1"/>
    <col min="370" max="16384" width="11" style="12"/>
  </cols>
  <sheetData>
    <row r="1" spans="1:369" s="11" customFormat="1" ht="65" customHeight="1" x14ac:dyDescent="0.15">
      <c r="B1" s="16"/>
      <c r="C1" s="17"/>
      <c r="D1" s="13">
        <v>44196</v>
      </c>
      <c r="E1" s="13">
        <v>44197</v>
      </c>
      <c r="F1" s="13">
        <v>44198</v>
      </c>
      <c r="G1" s="13">
        <v>44199</v>
      </c>
      <c r="H1" s="13">
        <v>44200</v>
      </c>
      <c r="I1" s="13">
        <v>44201</v>
      </c>
      <c r="J1" s="13">
        <v>44202</v>
      </c>
      <c r="K1" s="13">
        <v>44203</v>
      </c>
      <c r="L1" s="13">
        <v>44204</v>
      </c>
      <c r="M1" s="13">
        <v>44205</v>
      </c>
      <c r="N1" s="13">
        <v>44206</v>
      </c>
      <c r="O1" s="13">
        <v>44207</v>
      </c>
      <c r="P1" s="13">
        <v>44208</v>
      </c>
      <c r="Q1" s="13">
        <v>44209</v>
      </c>
      <c r="R1" s="13">
        <v>44210</v>
      </c>
      <c r="S1" s="13">
        <v>44211</v>
      </c>
      <c r="T1" s="13">
        <v>44212</v>
      </c>
      <c r="U1" s="13">
        <v>44213</v>
      </c>
      <c r="V1" s="13">
        <v>44214</v>
      </c>
      <c r="W1" s="13">
        <v>44215</v>
      </c>
      <c r="X1" s="13">
        <v>44216</v>
      </c>
      <c r="Y1" s="13">
        <v>44217</v>
      </c>
      <c r="Z1" s="13">
        <v>44218</v>
      </c>
      <c r="AA1" s="13">
        <v>44219</v>
      </c>
      <c r="AB1" s="13">
        <v>44220</v>
      </c>
      <c r="AC1" s="13">
        <v>44221</v>
      </c>
      <c r="AD1" s="13">
        <v>44222</v>
      </c>
      <c r="AE1" s="13">
        <v>44223</v>
      </c>
      <c r="AF1" s="13">
        <v>44224</v>
      </c>
      <c r="AG1" s="13">
        <v>44225</v>
      </c>
      <c r="AH1" s="13">
        <v>44226</v>
      </c>
      <c r="AI1" s="13">
        <v>44227</v>
      </c>
      <c r="AJ1" s="13">
        <v>44228</v>
      </c>
      <c r="AK1" s="13">
        <v>44229</v>
      </c>
      <c r="AL1" s="13">
        <v>44230</v>
      </c>
      <c r="AM1" s="13">
        <v>44231</v>
      </c>
      <c r="AN1" s="13">
        <v>44232</v>
      </c>
      <c r="AO1" s="13">
        <v>44233</v>
      </c>
      <c r="AP1" s="13">
        <v>44234</v>
      </c>
      <c r="AQ1" s="13">
        <v>44235</v>
      </c>
      <c r="AR1" s="13">
        <v>44236</v>
      </c>
      <c r="AS1" s="13">
        <v>44237</v>
      </c>
      <c r="AT1" s="13">
        <v>44238</v>
      </c>
      <c r="AU1" s="13">
        <v>44239</v>
      </c>
      <c r="AV1" s="13">
        <v>44240</v>
      </c>
      <c r="AW1" s="13">
        <v>44241</v>
      </c>
      <c r="AX1" s="13">
        <v>44242</v>
      </c>
      <c r="AY1" s="13">
        <v>44243</v>
      </c>
      <c r="AZ1" s="13">
        <v>44244</v>
      </c>
      <c r="BA1" s="13">
        <v>44245</v>
      </c>
      <c r="BB1" s="13">
        <v>44246</v>
      </c>
      <c r="BC1" s="13">
        <v>44247</v>
      </c>
      <c r="BD1" s="13">
        <v>44248</v>
      </c>
      <c r="BE1" s="13">
        <v>44249</v>
      </c>
      <c r="BF1" s="13">
        <v>44250</v>
      </c>
      <c r="BG1" s="13">
        <v>44251</v>
      </c>
      <c r="BH1" s="13">
        <v>44252</v>
      </c>
      <c r="BI1" s="13">
        <v>44253</v>
      </c>
      <c r="BJ1" s="13">
        <v>44254</v>
      </c>
      <c r="BK1" s="13">
        <v>44255</v>
      </c>
      <c r="BL1" s="13">
        <v>44256</v>
      </c>
      <c r="BM1" s="13">
        <v>44257</v>
      </c>
      <c r="BN1" s="13">
        <v>44258</v>
      </c>
      <c r="BO1" s="13">
        <v>44259</v>
      </c>
      <c r="BP1" s="13">
        <v>44260</v>
      </c>
      <c r="BQ1" s="13">
        <v>44261</v>
      </c>
      <c r="BR1" s="13">
        <v>44262</v>
      </c>
      <c r="BS1" s="13">
        <v>44263</v>
      </c>
      <c r="BT1" s="13">
        <v>44264</v>
      </c>
      <c r="BU1" s="13">
        <v>44265</v>
      </c>
      <c r="BV1" s="13">
        <v>44266</v>
      </c>
      <c r="BW1" s="13">
        <v>44267</v>
      </c>
      <c r="BX1" s="13">
        <v>44268</v>
      </c>
      <c r="BY1" s="13">
        <v>44269</v>
      </c>
      <c r="BZ1" s="13">
        <v>44270</v>
      </c>
      <c r="CA1" s="13">
        <v>44271</v>
      </c>
      <c r="CB1" s="13">
        <v>44272</v>
      </c>
      <c r="CC1" s="13">
        <v>44273</v>
      </c>
      <c r="CD1" s="13">
        <v>44274</v>
      </c>
      <c r="CE1" s="13">
        <v>44275</v>
      </c>
      <c r="CF1" s="13">
        <v>44276</v>
      </c>
      <c r="CG1" s="13">
        <v>44277</v>
      </c>
      <c r="CH1" s="13">
        <v>44278</v>
      </c>
      <c r="CI1" s="13">
        <v>44279</v>
      </c>
      <c r="CJ1" s="13">
        <v>44280</v>
      </c>
      <c r="CK1" s="13">
        <v>44281</v>
      </c>
      <c r="CL1" s="13">
        <v>44282</v>
      </c>
      <c r="CM1" s="13">
        <v>44283</v>
      </c>
      <c r="CN1" s="13">
        <v>44284</v>
      </c>
      <c r="CO1" s="13">
        <v>44285</v>
      </c>
      <c r="CP1" s="13">
        <v>44286</v>
      </c>
      <c r="CQ1" s="13">
        <v>44287</v>
      </c>
      <c r="CR1" s="13">
        <v>44288</v>
      </c>
      <c r="CS1" s="13">
        <v>44289</v>
      </c>
      <c r="CT1" s="13">
        <v>44290</v>
      </c>
      <c r="CU1" s="13">
        <v>44291</v>
      </c>
      <c r="CV1" s="13">
        <v>44292</v>
      </c>
      <c r="CW1" s="13">
        <v>44293</v>
      </c>
      <c r="CX1" s="13">
        <v>44294</v>
      </c>
      <c r="CY1" s="13">
        <v>44295</v>
      </c>
      <c r="CZ1" s="13">
        <v>44296</v>
      </c>
      <c r="DA1" s="13">
        <v>44297</v>
      </c>
      <c r="DB1" s="13">
        <v>44298</v>
      </c>
      <c r="DC1" s="13">
        <v>44299</v>
      </c>
      <c r="DD1" s="13">
        <v>44300</v>
      </c>
      <c r="DE1" s="13">
        <v>44301</v>
      </c>
      <c r="DF1" s="13">
        <v>44302</v>
      </c>
      <c r="DG1" s="13">
        <v>44303</v>
      </c>
      <c r="DH1" s="13">
        <v>44304</v>
      </c>
      <c r="DI1" s="13">
        <v>44305</v>
      </c>
      <c r="DJ1" s="13">
        <v>44306</v>
      </c>
      <c r="DK1" s="13">
        <v>44307</v>
      </c>
      <c r="DL1" s="13">
        <v>44308</v>
      </c>
      <c r="DM1" s="13">
        <v>44309</v>
      </c>
      <c r="DN1" s="13">
        <v>44310</v>
      </c>
      <c r="DO1" s="13">
        <v>44311</v>
      </c>
      <c r="DP1" s="13">
        <v>44312</v>
      </c>
      <c r="DQ1" s="13">
        <v>44313</v>
      </c>
      <c r="DR1" s="13">
        <v>44314</v>
      </c>
      <c r="DS1" s="13">
        <v>44315</v>
      </c>
      <c r="DT1" s="13">
        <v>44316</v>
      </c>
      <c r="DU1" s="13">
        <v>44317</v>
      </c>
      <c r="DV1" s="13">
        <v>44318</v>
      </c>
      <c r="DW1" s="13">
        <v>44319</v>
      </c>
      <c r="DX1" s="13">
        <v>44320</v>
      </c>
      <c r="DY1" s="13">
        <v>44321</v>
      </c>
      <c r="DZ1" s="13">
        <v>44322</v>
      </c>
      <c r="EA1" s="13">
        <v>44323</v>
      </c>
      <c r="EB1" s="13">
        <v>44324</v>
      </c>
      <c r="EC1" s="13">
        <v>44325</v>
      </c>
      <c r="ED1" s="13">
        <v>44326</v>
      </c>
      <c r="EE1" s="13">
        <v>44327</v>
      </c>
      <c r="EF1" s="13">
        <v>44328</v>
      </c>
      <c r="EG1" s="13">
        <v>44329</v>
      </c>
      <c r="EH1" s="13">
        <v>44330</v>
      </c>
      <c r="EI1" s="13">
        <v>44331</v>
      </c>
      <c r="EJ1" s="13">
        <v>44332</v>
      </c>
      <c r="EK1" s="13">
        <v>44333</v>
      </c>
      <c r="EL1" s="13">
        <v>44334</v>
      </c>
      <c r="EM1" s="13">
        <v>44335</v>
      </c>
      <c r="EN1" s="13">
        <v>44336</v>
      </c>
      <c r="EO1" s="13">
        <v>44337</v>
      </c>
      <c r="EP1" s="13">
        <v>44338</v>
      </c>
      <c r="EQ1" s="13">
        <v>44339</v>
      </c>
      <c r="ER1" s="13">
        <v>44340</v>
      </c>
      <c r="ES1" s="13">
        <v>44341</v>
      </c>
      <c r="ET1" s="13">
        <v>44342</v>
      </c>
      <c r="EU1" s="13">
        <v>44343</v>
      </c>
      <c r="EV1" s="13">
        <v>44344</v>
      </c>
      <c r="EW1" s="13">
        <v>44345</v>
      </c>
      <c r="EX1" s="13">
        <v>44346</v>
      </c>
      <c r="EY1" s="13">
        <v>44347</v>
      </c>
      <c r="EZ1" s="13">
        <v>44348</v>
      </c>
      <c r="FA1" s="13">
        <v>44349</v>
      </c>
      <c r="FB1" s="13">
        <v>44350</v>
      </c>
      <c r="FC1" s="13">
        <v>44351</v>
      </c>
      <c r="FD1" s="13">
        <v>44352</v>
      </c>
      <c r="FE1" s="13">
        <v>44353</v>
      </c>
      <c r="FF1" s="13">
        <v>44354</v>
      </c>
      <c r="FG1" s="13">
        <v>44355</v>
      </c>
      <c r="FH1" s="13">
        <v>44356</v>
      </c>
      <c r="FI1" s="13">
        <v>44357</v>
      </c>
      <c r="FJ1" s="13">
        <v>44358</v>
      </c>
      <c r="FK1" s="13">
        <v>44359</v>
      </c>
      <c r="FL1" s="13">
        <v>44360</v>
      </c>
      <c r="FM1" s="13">
        <v>44361</v>
      </c>
      <c r="FN1" s="13">
        <v>44362</v>
      </c>
      <c r="FO1" s="13">
        <v>44363</v>
      </c>
      <c r="FP1" s="13">
        <v>44364</v>
      </c>
      <c r="FQ1" s="13">
        <v>44365</v>
      </c>
      <c r="FR1" s="13">
        <v>44366</v>
      </c>
      <c r="FS1" s="13">
        <v>44367</v>
      </c>
      <c r="FT1" s="13">
        <v>44368</v>
      </c>
      <c r="FU1" s="13">
        <v>44369</v>
      </c>
      <c r="FV1" s="13">
        <v>44370</v>
      </c>
      <c r="FW1" s="13">
        <v>44371</v>
      </c>
      <c r="FX1" s="13">
        <v>44372</v>
      </c>
      <c r="FY1" s="13">
        <v>44373</v>
      </c>
      <c r="FZ1" s="13">
        <v>44374</v>
      </c>
      <c r="GA1" s="13">
        <v>44375</v>
      </c>
      <c r="GB1" s="13">
        <v>44376</v>
      </c>
      <c r="GC1" s="13">
        <v>44377</v>
      </c>
      <c r="GD1" s="13">
        <v>44378</v>
      </c>
      <c r="GE1" s="13">
        <v>44379</v>
      </c>
      <c r="GF1" s="13">
        <v>44380</v>
      </c>
      <c r="GG1" s="13">
        <v>44381</v>
      </c>
      <c r="GH1" s="13">
        <v>44382</v>
      </c>
      <c r="GI1" s="13">
        <v>44383</v>
      </c>
      <c r="GJ1" s="13">
        <v>44384</v>
      </c>
      <c r="GK1" s="13">
        <v>44385</v>
      </c>
      <c r="GL1" s="13">
        <v>44386</v>
      </c>
      <c r="GM1" s="13">
        <v>44387</v>
      </c>
      <c r="GN1" s="13">
        <v>44388</v>
      </c>
      <c r="GO1" s="13">
        <v>44389</v>
      </c>
      <c r="GP1" s="13">
        <v>44390</v>
      </c>
      <c r="GQ1" s="13">
        <v>44391</v>
      </c>
      <c r="GR1" s="13">
        <v>44392</v>
      </c>
      <c r="GS1" s="13">
        <v>44393</v>
      </c>
      <c r="GT1" s="13">
        <v>44394</v>
      </c>
      <c r="GU1" s="13">
        <v>44395</v>
      </c>
      <c r="GV1" s="13">
        <v>44396</v>
      </c>
      <c r="GW1" s="13">
        <v>44397</v>
      </c>
      <c r="GX1" s="13">
        <v>44398</v>
      </c>
      <c r="GY1" s="13">
        <v>44399</v>
      </c>
      <c r="GZ1" s="13">
        <v>44400</v>
      </c>
      <c r="HA1" s="13">
        <v>44401</v>
      </c>
      <c r="HB1" s="13">
        <v>44402</v>
      </c>
      <c r="HC1" s="13">
        <v>44403</v>
      </c>
      <c r="HD1" s="13">
        <v>44404</v>
      </c>
      <c r="HE1" s="13">
        <v>44405</v>
      </c>
      <c r="HF1" s="13">
        <v>44406</v>
      </c>
      <c r="HG1" s="13">
        <v>44407</v>
      </c>
      <c r="HH1" s="13">
        <v>44408</v>
      </c>
      <c r="HI1" s="13">
        <v>44409</v>
      </c>
      <c r="HJ1" s="13">
        <v>44410</v>
      </c>
      <c r="HK1" s="13">
        <v>44411</v>
      </c>
      <c r="HL1" s="13">
        <v>44412</v>
      </c>
      <c r="HM1" s="13">
        <v>44413</v>
      </c>
      <c r="HN1" s="13">
        <v>44414</v>
      </c>
      <c r="HO1" s="13">
        <v>44415</v>
      </c>
      <c r="HP1" s="13">
        <v>44416</v>
      </c>
      <c r="HQ1" s="13">
        <v>44417</v>
      </c>
      <c r="HR1" s="13">
        <v>44418</v>
      </c>
      <c r="HS1" s="13">
        <v>44419</v>
      </c>
      <c r="HT1" s="13">
        <v>44420</v>
      </c>
      <c r="HU1" s="13">
        <v>44421</v>
      </c>
      <c r="HV1" s="13">
        <v>44422</v>
      </c>
      <c r="HW1" s="13">
        <v>44423</v>
      </c>
      <c r="HX1" s="13">
        <v>44424</v>
      </c>
      <c r="HY1" s="13">
        <v>44425</v>
      </c>
      <c r="HZ1" s="13">
        <v>44426</v>
      </c>
      <c r="IA1" s="13">
        <v>44427</v>
      </c>
      <c r="IB1" s="13">
        <v>44428</v>
      </c>
      <c r="IC1" s="13">
        <v>44429</v>
      </c>
      <c r="ID1" s="13">
        <v>44430</v>
      </c>
      <c r="IE1" s="13">
        <v>44431</v>
      </c>
      <c r="IF1" s="13">
        <v>44432</v>
      </c>
      <c r="IG1" s="13">
        <v>44433</v>
      </c>
      <c r="IH1" s="13">
        <v>44434</v>
      </c>
      <c r="II1" s="13">
        <v>44435</v>
      </c>
      <c r="IJ1" s="13">
        <v>44436</v>
      </c>
      <c r="IK1" s="13">
        <v>44437</v>
      </c>
      <c r="IL1" s="13">
        <v>44438</v>
      </c>
      <c r="IM1" s="13">
        <v>44439</v>
      </c>
      <c r="IN1" s="13">
        <v>44440</v>
      </c>
      <c r="IO1" s="13">
        <v>44441</v>
      </c>
      <c r="IP1" s="13">
        <v>44442</v>
      </c>
      <c r="IQ1" s="13">
        <v>44443</v>
      </c>
      <c r="IR1" s="13">
        <v>44444</v>
      </c>
      <c r="IS1" s="13">
        <v>44445</v>
      </c>
      <c r="IT1" s="13">
        <v>44446</v>
      </c>
      <c r="IU1" s="13">
        <v>44447</v>
      </c>
      <c r="IV1" s="13">
        <v>44448</v>
      </c>
      <c r="IW1" s="13">
        <v>44449</v>
      </c>
      <c r="IX1" s="13">
        <v>44450</v>
      </c>
      <c r="IY1" s="13">
        <v>44451</v>
      </c>
      <c r="IZ1" s="13">
        <v>44452</v>
      </c>
      <c r="JA1" s="13">
        <v>44453</v>
      </c>
      <c r="JB1" s="13">
        <v>44454</v>
      </c>
      <c r="JC1" s="13">
        <v>44455</v>
      </c>
      <c r="JD1" s="13">
        <v>44456</v>
      </c>
      <c r="JE1" s="13">
        <v>44457</v>
      </c>
      <c r="JF1" s="13">
        <v>44458</v>
      </c>
      <c r="JG1" s="13">
        <v>44459</v>
      </c>
      <c r="JH1" s="13">
        <v>44460</v>
      </c>
      <c r="JI1" s="13">
        <v>44461</v>
      </c>
      <c r="JJ1" s="13">
        <v>44462</v>
      </c>
      <c r="JK1" s="13">
        <v>44463</v>
      </c>
      <c r="JL1" s="13">
        <v>44464</v>
      </c>
      <c r="JM1" s="13">
        <v>44465</v>
      </c>
      <c r="JN1" s="13">
        <v>44466</v>
      </c>
      <c r="JO1" s="13">
        <v>44467</v>
      </c>
      <c r="JP1" s="13">
        <v>44468</v>
      </c>
      <c r="JQ1" s="13">
        <v>44469</v>
      </c>
      <c r="JR1" s="13">
        <v>44470</v>
      </c>
      <c r="JS1" s="13">
        <v>44471</v>
      </c>
      <c r="JT1" s="13">
        <v>44472</v>
      </c>
      <c r="JU1" s="13">
        <v>44473</v>
      </c>
      <c r="JV1" s="13">
        <v>44474</v>
      </c>
      <c r="JW1" s="13">
        <v>44475</v>
      </c>
      <c r="JX1" s="13">
        <v>44476</v>
      </c>
      <c r="JY1" s="13">
        <v>44477</v>
      </c>
      <c r="JZ1" s="13">
        <v>44478</v>
      </c>
      <c r="KA1" s="13">
        <v>44479</v>
      </c>
      <c r="KB1" s="13">
        <v>44480</v>
      </c>
      <c r="KC1" s="13">
        <v>44481</v>
      </c>
      <c r="KD1" s="13">
        <v>44482</v>
      </c>
      <c r="KE1" s="13">
        <v>44483</v>
      </c>
      <c r="KF1" s="13">
        <v>44484</v>
      </c>
      <c r="KG1" s="13">
        <v>44485</v>
      </c>
      <c r="KH1" s="13">
        <v>44486</v>
      </c>
      <c r="KI1" s="13">
        <v>44487</v>
      </c>
      <c r="KJ1" s="13">
        <v>44488</v>
      </c>
      <c r="KK1" s="13">
        <v>44489</v>
      </c>
      <c r="KL1" s="13">
        <v>44490</v>
      </c>
      <c r="KM1" s="13">
        <v>44491</v>
      </c>
      <c r="KN1" s="13">
        <v>44492</v>
      </c>
      <c r="KO1" s="13">
        <v>44493</v>
      </c>
      <c r="KP1" s="13">
        <v>44494</v>
      </c>
      <c r="KQ1" s="13">
        <v>44495</v>
      </c>
      <c r="KR1" s="13">
        <v>44496</v>
      </c>
      <c r="KS1" s="13">
        <v>44497</v>
      </c>
      <c r="KT1" s="13">
        <v>44498</v>
      </c>
      <c r="KU1" s="13">
        <v>44499</v>
      </c>
      <c r="KV1" s="13">
        <v>44500</v>
      </c>
      <c r="KW1" s="13">
        <v>44501</v>
      </c>
      <c r="KX1" s="13">
        <v>44502</v>
      </c>
      <c r="KY1" s="13">
        <v>44503</v>
      </c>
      <c r="KZ1" s="13">
        <v>44504</v>
      </c>
      <c r="LA1" s="13">
        <v>44505</v>
      </c>
      <c r="LB1" s="13">
        <v>44506</v>
      </c>
      <c r="LC1" s="13">
        <v>44507</v>
      </c>
      <c r="LD1" s="13">
        <v>44508</v>
      </c>
      <c r="LE1" s="13">
        <v>44509</v>
      </c>
      <c r="LF1" s="13">
        <v>44510</v>
      </c>
      <c r="LG1" s="13">
        <v>44511</v>
      </c>
      <c r="LH1" s="13">
        <v>44512</v>
      </c>
      <c r="LI1" s="13">
        <v>44513</v>
      </c>
      <c r="LJ1" s="13">
        <v>44514</v>
      </c>
      <c r="LK1" s="13">
        <v>44515</v>
      </c>
      <c r="LL1" s="13">
        <v>44516</v>
      </c>
      <c r="LM1" s="13">
        <v>44517</v>
      </c>
      <c r="LN1" s="13">
        <v>44518</v>
      </c>
      <c r="LO1" s="13">
        <v>44519</v>
      </c>
      <c r="LP1" s="13">
        <v>44520</v>
      </c>
      <c r="LQ1" s="13">
        <v>44521</v>
      </c>
      <c r="LR1" s="13">
        <v>44522</v>
      </c>
      <c r="LS1" s="13">
        <v>44523</v>
      </c>
      <c r="LT1" s="13">
        <v>44524</v>
      </c>
      <c r="LU1" s="13">
        <v>44525</v>
      </c>
      <c r="LV1" s="13">
        <v>44526</v>
      </c>
      <c r="LW1" s="13">
        <v>44527</v>
      </c>
      <c r="LX1" s="13">
        <v>44528</v>
      </c>
      <c r="LY1" s="13">
        <v>44529</v>
      </c>
      <c r="LZ1" s="13">
        <v>44530</v>
      </c>
      <c r="MA1" s="13">
        <v>44531</v>
      </c>
      <c r="MB1" s="13">
        <v>44532</v>
      </c>
      <c r="MC1" s="13">
        <v>44533</v>
      </c>
      <c r="MD1" s="13">
        <v>44534</v>
      </c>
      <c r="ME1" s="13">
        <v>44535</v>
      </c>
      <c r="MF1" s="13">
        <v>44536</v>
      </c>
      <c r="MG1" s="13">
        <v>44537</v>
      </c>
      <c r="MH1" s="13">
        <v>44538</v>
      </c>
      <c r="MI1" s="13">
        <v>44539</v>
      </c>
      <c r="MJ1" s="13">
        <v>44540</v>
      </c>
      <c r="MK1" s="13">
        <v>44541</v>
      </c>
      <c r="ML1" s="13">
        <v>44542</v>
      </c>
      <c r="MM1" s="13">
        <v>44543</v>
      </c>
      <c r="MN1" s="13">
        <v>44544</v>
      </c>
      <c r="MO1" s="13">
        <v>44545</v>
      </c>
      <c r="MP1" s="13">
        <v>44546</v>
      </c>
      <c r="MQ1" s="13">
        <v>44547</v>
      </c>
      <c r="MR1" s="13">
        <v>44548</v>
      </c>
      <c r="MS1" s="13">
        <v>44549</v>
      </c>
      <c r="MT1" s="13">
        <v>44550</v>
      </c>
      <c r="MU1" s="13">
        <v>44551</v>
      </c>
      <c r="MV1" s="13">
        <v>44552</v>
      </c>
      <c r="MW1" s="13">
        <v>44553</v>
      </c>
      <c r="MX1" s="13">
        <v>44554</v>
      </c>
      <c r="MY1" s="13">
        <v>44555</v>
      </c>
      <c r="MZ1" s="13">
        <v>44556</v>
      </c>
      <c r="NA1" s="13">
        <v>44557</v>
      </c>
      <c r="NB1" s="13">
        <v>44558</v>
      </c>
      <c r="NC1" s="13">
        <v>44559</v>
      </c>
      <c r="ND1" s="13">
        <v>44560</v>
      </c>
      <c r="NE1" s="14"/>
    </row>
    <row r="2" spans="1:369" ht="20" customHeight="1" x14ac:dyDescent="0.15">
      <c r="A2" s="136" t="s">
        <v>0</v>
      </c>
      <c r="B2" s="137"/>
      <c r="C2" s="15" t="s">
        <v>10</v>
      </c>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c r="JJ2" s="13"/>
      <c r="JK2" s="13"/>
      <c r="JL2" s="13"/>
      <c r="JM2" s="13"/>
      <c r="JN2" s="13"/>
      <c r="JO2" s="13"/>
      <c r="JP2" s="13"/>
      <c r="JQ2" s="13"/>
      <c r="JR2" s="13"/>
      <c r="JS2" s="13"/>
      <c r="JT2" s="13"/>
      <c r="JU2" s="13"/>
      <c r="JV2" s="13"/>
      <c r="JW2" s="13"/>
      <c r="JX2" s="13"/>
      <c r="JY2" s="13"/>
      <c r="JZ2" s="13"/>
      <c r="KA2" s="13"/>
      <c r="KB2" s="13"/>
      <c r="KC2" s="13"/>
      <c r="KD2" s="13"/>
      <c r="KE2" s="13"/>
      <c r="KF2" s="13"/>
      <c r="KG2" s="13"/>
      <c r="KH2" s="13"/>
      <c r="KI2" s="13"/>
      <c r="KJ2" s="13"/>
      <c r="KK2" s="13"/>
      <c r="KL2" s="13"/>
      <c r="KM2" s="13"/>
      <c r="KN2" s="13"/>
      <c r="KO2" s="13"/>
      <c r="KP2" s="13"/>
      <c r="KQ2" s="13"/>
      <c r="KR2" s="13"/>
      <c r="KS2" s="13"/>
      <c r="KT2" s="13"/>
      <c r="KU2" s="13"/>
      <c r="KV2" s="13"/>
      <c r="KW2" s="13"/>
      <c r="KX2" s="13"/>
      <c r="KY2" s="13"/>
      <c r="KZ2" s="13"/>
      <c r="LA2" s="13"/>
      <c r="LB2" s="13"/>
      <c r="LC2" s="13"/>
      <c r="LD2" s="13"/>
      <c r="LE2" s="13"/>
      <c r="LF2" s="13"/>
      <c r="LG2" s="13"/>
      <c r="LH2" s="13"/>
      <c r="LI2" s="13"/>
      <c r="LJ2" s="13"/>
      <c r="LK2" s="13"/>
      <c r="LL2" s="13"/>
      <c r="LM2" s="13"/>
      <c r="LN2" s="13"/>
      <c r="LO2" s="13"/>
      <c r="LP2" s="13"/>
      <c r="LQ2" s="13"/>
      <c r="LR2" s="13"/>
      <c r="LS2" s="13"/>
      <c r="LT2" s="13"/>
      <c r="LU2" s="13"/>
      <c r="LV2" s="13"/>
      <c r="LW2" s="13"/>
      <c r="LX2" s="13"/>
      <c r="LY2" s="13"/>
      <c r="LZ2" s="13"/>
      <c r="MA2" s="13"/>
      <c r="MB2" s="13"/>
      <c r="MC2" s="13"/>
      <c r="MD2" s="13"/>
      <c r="ME2" s="13"/>
      <c r="MF2" s="13"/>
      <c r="MG2" s="13"/>
      <c r="MH2" s="13"/>
      <c r="MI2" s="13"/>
      <c r="MJ2" s="13"/>
      <c r="MK2" s="13"/>
      <c r="ML2" s="13"/>
      <c r="MM2" s="13"/>
      <c r="MN2" s="13"/>
      <c r="MO2" s="13"/>
      <c r="MP2" s="13"/>
      <c r="MQ2" s="13"/>
      <c r="MR2" s="13"/>
      <c r="MS2" s="13"/>
      <c r="MT2" s="13"/>
      <c r="MU2" s="13"/>
      <c r="MV2" s="13"/>
      <c r="MW2" s="13"/>
      <c r="MX2" s="13"/>
      <c r="MY2" s="13"/>
      <c r="MZ2" s="13"/>
      <c r="NA2" s="13"/>
      <c r="NB2" s="13"/>
      <c r="NC2" s="13"/>
      <c r="ND2" s="13"/>
      <c r="NE2" s="13"/>
    </row>
    <row r="3" spans="1:369" ht="20" customHeight="1" x14ac:dyDescent="0.15">
      <c r="A3" s="138"/>
      <c r="B3" s="139"/>
      <c r="C3" s="15" t="s">
        <v>11</v>
      </c>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c r="IV3" s="13"/>
      <c r="IW3" s="13"/>
      <c r="IX3" s="13"/>
      <c r="IY3" s="13"/>
      <c r="IZ3" s="13"/>
      <c r="JA3" s="13"/>
      <c r="JB3" s="13"/>
      <c r="JC3" s="13"/>
      <c r="JD3" s="13"/>
      <c r="JE3" s="13"/>
      <c r="JF3" s="13"/>
      <c r="JG3" s="13"/>
      <c r="JH3" s="13"/>
      <c r="JI3" s="13"/>
      <c r="JJ3" s="13"/>
      <c r="JK3" s="13"/>
      <c r="JL3" s="13"/>
      <c r="JM3" s="13"/>
      <c r="JN3" s="13"/>
      <c r="JO3" s="13"/>
      <c r="JP3" s="13"/>
      <c r="JQ3" s="13"/>
      <c r="JR3" s="13"/>
      <c r="JS3" s="13"/>
      <c r="JT3" s="13"/>
      <c r="JU3" s="13"/>
      <c r="JV3" s="13"/>
      <c r="JW3" s="13"/>
      <c r="JX3" s="13"/>
      <c r="JY3" s="13"/>
      <c r="JZ3" s="13"/>
      <c r="KA3" s="13"/>
      <c r="KB3" s="13"/>
      <c r="KC3" s="13"/>
      <c r="KD3" s="13"/>
      <c r="KE3" s="13"/>
      <c r="KF3" s="13"/>
      <c r="KG3" s="13"/>
      <c r="KH3" s="13"/>
      <c r="KI3" s="13"/>
      <c r="KJ3" s="13"/>
      <c r="KK3" s="13"/>
      <c r="KL3" s="13"/>
      <c r="KM3" s="13"/>
      <c r="KN3" s="13"/>
      <c r="KO3" s="13"/>
      <c r="KP3" s="13"/>
      <c r="KQ3" s="13"/>
      <c r="KR3" s="13"/>
      <c r="KS3" s="13"/>
      <c r="KT3" s="13"/>
      <c r="KU3" s="13"/>
      <c r="KV3" s="13"/>
      <c r="KW3" s="13"/>
      <c r="KX3" s="13"/>
      <c r="KY3" s="13"/>
      <c r="KZ3" s="13"/>
      <c r="LA3" s="13"/>
      <c r="LB3" s="13"/>
      <c r="LC3" s="13"/>
      <c r="LD3" s="13"/>
      <c r="LE3" s="13"/>
      <c r="LF3" s="13"/>
      <c r="LG3" s="13"/>
      <c r="LH3" s="13"/>
      <c r="LI3" s="13"/>
      <c r="LJ3" s="13"/>
      <c r="LK3" s="13"/>
      <c r="LL3" s="13"/>
      <c r="LM3" s="13"/>
      <c r="LN3" s="13"/>
      <c r="LO3" s="13"/>
      <c r="LP3" s="13"/>
      <c r="LQ3" s="13"/>
      <c r="LR3" s="13"/>
      <c r="LS3" s="13"/>
      <c r="LT3" s="13"/>
      <c r="LU3" s="13"/>
      <c r="LV3" s="13"/>
      <c r="LW3" s="13"/>
      <c r="LX3" s="13"/>
      <c r="LY3" s="13"/>
      <c r="LZ3" s="13"/>
      <c r="MA3" s="13"/>
      <c r="MB3" s="13"/>
      <c r="MC3" s="13"/>
      <c r="MD3" s="13"/>
      <c r="ME3" s="13"/>
      <c r="MF3" s="13"/>
      <c r="MG3" s="13"/>
      <c r="MH3" s="13"/>
      <c r="MI3" s="13"/>
      <c r="MJ3" s="13"/>
      <c r="MK3" s="13"/>
      <c r="ML3" s="13"/>
      <c r="MM3" s="13"/>
      <c r="MN3" s="13"/>
      <c r="MO3" s="13"/>
      <c r="MP3" s="13"/>
      <c r="MQ3" s="13"/>
      <c r="MR3" s="13"/>
      <c r="MS3" s="13"/>
      <c r="MT3" s="13"/>
      <c r="MU3" s="13"/>
      <c r="MV3" s="13"/>
      <c r="MW3" s="13"/>
      <c r="MX3" s="13"/>
      <c r="MY3" s="13"/>
      <c r="MZ3" s="13"/>
      <c r="NA3" s="13"/>
      <c r="NB3" s="13"/>
      <c r="NC3" s="13"/>
      <c r="ND3" s="13"/>
      <c r="NE3" s="13"/>
    </row>
    <row r="4" spans="1:369" ht="20" customHeight="1" x14ac:dyDescent="0.15">
      <c r="A4" s="140"/>
      <c r="B4" s="141"/>
      <c r="C4" s="15" t="s">
        <v>12</v>
      </c>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row>
    <row r="5" spans="1:369" ht="20" customHeight="1" x14ac:dyDescent="0.15">
      <c r="A5" s="136" t="s">
        <v>1</v>
      </c>
      <c r="B5" s="137"/>
      <c r="C5" s="15" t="s">
        <v>10</v>
      </c>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c r="IX5" s="13"/>
      <c r="IY5" s="13"/>
      <c r="IZ5" s="13"/>
      <c r="JA5" s="13"/>
      <c r="JB5" s="13"/>
      <c r="JC5" s="13"/>
      <c r="JD5" s="13"/>
      <c r="JE5" s="13"/>
      <c r="JF5" s="13"/>
      <c r="JG5" s="13"/>
      <c r="JH5" s="13"/>
      <c r="JI5" s="13"/>
      <c r="JJ5" s="13"/>
      <c r="JK5" s="13"/>
      <c r="JL5" s="13"/>
      <c r="JM5" s="13"/>
      <c r="JN5" s="13"/>
      <c r="JO5" s="13"/>
      <c r="JP5" s="13"/>
      <c r="JQ5" s="13"/>
      <c r="JR5" s="13"/>
      <c r="JS5" s="13"/>
      <c r="JT5" s="13"/>
      <c r="JU5" s="13"/>
      <c r="JV5" s="13"/>
      <c r="JW5" s="13"/>
      <c r="JX5" s="13"/>
      <c r="JY5" s="13"/>
      <c r="JZ5" s="13"/>
      <c r="KA5" s="13"/>
      <c r="KB5" s="13"/>
      <c r="KC5" s="13"/>
      <c r="KD5" s="13"/>
      <c r="KE5" s="13"/>
      <c r="KF5" s="13"/>
      <c r="KG5" s="13"/>
      <c r="KH5" s="13"/>
      <c r="KI5" s="13"/>
      <c r="KJ5" s="13"/>
      <c r="KK5" s="13"/>
      <c r="KL5" s="13"/>
      <c r="KM5" s="13"/>
      <c r="KN5" s="13"/>
      <c r="KO5" s="13"/>
      <c r="KP5" s="13"/>
      <c r="KQ5" s="13"/>
      <c r="KR5" s="13"/>
      <c r="KS5" s="13"/>
      <c r="KT5" s="13"/>
      <c r="KU5" s="13"/>
      <c r="KV5" s="13"/>
      <c r="KW5" s="13"/>
      <c r="KX5" s="13"/>
      <c r="KY5" s="13"/>
      <c r="KZ5" s="13"/>
      <c r="LA5" s="13"/>
      <c r="LB5" s="13"/>
      <c r="LC5" s="13"/>
      <c r="LD5" s="13"/>
      <c r="LE5" s="13"/>
      <c r="LF5" s="13"/>
      <c r="LG5" s="13"/>
      <c r="LH5" s="13"/>
      <c r="LI5" s="13"/>
      <c r="LJ5" s="13"/>
      <c r="LK5" s="13"/>
      <c r="LL5" s="13"/>
      <c r="LM5" s="13"/>
      <c r="LN5" s="13"/>
      <c r="LO5" s="13"/>
      <c r="LP5" s="13"/>
      <c r="LQ5" s="13"/>
      <c r="LR5" s="13"/>
      <c r="LS5" s="13"/>
      <c r="LT5" s="13"/>
      <c r="LU5" s="13"/>
      <c r="LV5" s="13"/>
      <c r="LW5" s="13"/>
      <c r="LX5" s="13"/>
      <c r="LY5" s="13"/>
      <c r="LZ5" s="13"/>
      <c r="MA5" s="13"/>
      <c r="MB5" s="13"/>
      <c r="MC5" s="13"/>
      <c r="MD5" s="13"/>
      <c r="ME5" s="13"/>
      <c r="MF5" s="13"/>
      <c r="MG5" s="13"/>
      <c r="MH5" s="13"/>
      <c r="MI5" s="13"/>
      <c r="MJ5" s="13"/>
      <c r="MK5" s="13"/>
      <c r="ML5" s="13"/>
      <c r="MM5" s="13"/>
      <c r="MN5" s="13"/>
      <c r="MO5" s="13"/>
      <c r="MP5" s="13"/>
      <c r="MQ5" s="13"/>
      <c r="MR5" s="13"/>
      <c r="MS5" s="13"/>
      <c r="MT5" s="13"/>
      <c r="MU5" s="13"/>
      <c r="MV5" s="13"/>
      <c r="MW5" s="13"/>
      <c r="MX5" s="13"/>
      <c r="MY5" s="13"/>
      <c r="MZ5" s="13"/>
      <c r="NA5" s="13"/>
      <c r="NB5" s="13"/>
      <c r="NC5" s="13"/>
      <c r="ND5" s="13"/>
      <c r="NE5" s="13"/>
    </row>
    <row r="6" spans="1:369" ht="20" customHeight="1" x14ac:dyDescent="0.15">
      <c r="A6" s="138"/>
      <c r="B6" s="139"/>
      <c r="C6" s="15" t="s">
        <v>11</v>
      </c>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3"/>
      <c r="JO6" s="13"/>
      <c r="JP6" s="13"/>
      <c r="JQ6" s="13"/>
      <c r="JR6" s="13"/>
      <c r="JS6" s="13"/>
      <c r="JT6" s="13"/>
      <c r="JU6" s="13"/>
      <c r="JV6" s="13"/>
      <c r="JW6" s="13"/>
      <c r="JX6" s="13"/>
      <c r="JY6" s="13"/>
      <c r="JZ6" s="13"/>
      <c r="KA6" s="13"/>
      <c r="KB6" s="13"/>
      <c r="KC6" s="13"/>
      <c r="KD6" s="13"/>
      <c r="KE6" s="13"/>
      <c r="KF6" s="13"/>
      <c r="KG6" s="13"/>
      <c r="KH6" s="13"/>
      <c r="KI6" s="13"/>
      <c r="KJ6" s="13"/>
      <c r="KK6" s="13"/>
      <c r="KL6" s="13"/>
      <c r="KM6" s="13"/>
      <c r="KN6" s="13"/>
      <c r="KO6" s="13"/>
      <c r="KP6" s="13"/>
      <c r="KQ6" s="13"/>
      <c r="KR6" s="13"/>
      <c r="KS6" s="13"/>
      <c r="KT6" s="13"/>
      <c r="KU6" s="13"/>
      <c r="KV6" s="13"/>
      <c r="KW6" s="13"/>
      <c r="KX6" s="13"/>
      <c r="KY6" s="13"/>
      <c r="KZ6" s="13"/>
      <c r="LA6" s="13"/>
      <c r="LB6" s="13"/>
      <c r="LC6" s="13"/>
      <c r="LD6" s="13"/>
      <c r="LE6" s="13"/>
      <c r="LF6" s="13"/>
      <c r="LG6" s="13"/>
      <c r="LH6" s="13"/>
      <c r="LI6" s="13"/>
      <c r="LJ6" s="13"/>
      <c r="LK6" s="13"/>
      <c r="LL6" s="13"/>
      <c r="LM6" s="13"/>
      <c r="LN6" s="13"/>
      <c r="LO6" s="13"/>
      <c r="LP6" s="13"/>
      <c r="LQ6" s="13"/>
      <c r="LR6" s="13"/>
      <c r="LS6" s="13"/>
      <c r="LT6" s="13"/>
      <c r="LU6" s="13"/>
      <c r="LV6" s="13"/>
      <c r="LW6" s="13"/>
      <c r="LX6" s="13"/>
      <c r="LY6" s="13"/>
      <c r="LZ6" s="13"/>
      <c r="MA6" s="13"/>
      <c r="MB6" s="13"/>
      <c r="MC6" s="13"/>
      <c r="MD6" s="13"/>
      <c r="ME6" s="13"/>
      <c r="MF6" s="13"/>
      <c r="MG6" s="13"/>
      <c r="MH6" s="13"/>
      <c r="MI6" s="13"/>
      <c r="MJ6" s="13"/>
      <c r="MK6" s="13"/>
      <c r="ML6" s="13"/>
      <c r="MM6" s="13"/>
      <c r="MN6" s="13"/>
      <c r="MO6" s="13"/>
      <c r="MP6" s="13"/>
      <c r="MQ6" s="13"/>
      <c r="MR6" s="13"/>
      <c r="MS6" s="13"/>
      <c r="MT6" s="13"/>
      <c r="MU6" s="13"/>
      <c r="MV6" s="13"/>
      <c r="MW6" s="13"/>
      <c r="MX6" s="13"/>
      <c r="MY6" s="13"/>
      <c r="MZ6" s="13"/>
      <c r="NA6" s="13"/>
      <c r="NB6" s="13"/>
      <c r="NC6" s="13"/>
      <c r="ND6" s="13"/>
      <c r="NE6" s="13"/>
    </row>
    <row r="7" spans="1:369" ht="20" customHeight="1" x14ac:dyDescent="0.15">
      <c r="A7" s="140"/>
      <c r="B7" s="141"/>
      <c r="C7" s="15" t="s">
        <v>12</v>
      </c>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c r="IX7" s="13"/>
      <c r="IY7" s="13"/>
      <c r="IZ7" s="13"/>
      <c r="JA7" s="13"/>
      <c r="JB7" s="13"/>
      <c r="JC7" s="13"/>
      <c r="JD7" s="13"/>
      <c r="JE7" s="13"/>
      <c r="JF7" s="13"/>
      <c r="JG7" s="13"/>
      <c r="JH7" s="13"/>
      <c r="JI7" s="13"/>
      <c r="JJ7" s="13"/>
      <c r="JK7" s="13"/>
      <c r="JL7" s="13"/>
      <c r="JM7" s="13"/>
      <c r="JN7" s="13"/>
      <c r="JO7" s="13"/>
      <c r="JP7" s="13"/>
      <c r="JQ7" s="13"/>
      <c r="JR7" s="13"/>
      <c r="JS7" s="13"/>
      <c r="JT7" s="13"/>
      <c r="JU7" s="13"/>
      <c r="JV7" s="13"/>
      <c r="JW7" s="13"/>
      <c r="JX7" s="13"/>
      <c r="JY7" s="13"/>
      <c r="JZ7" s="13"/>
      <c r="KA7" s="13"/>
      <c r="KB7" s="13"/>
      <c r="KC7" s="13"/>
      <c r="KD7" s="13"/>
      <c r="KE7" s="13"/>
      <c r="KF7" s="13"/>
      <c r="KG7" s="13"/>
      <c r="KH7" s="13"/>
      <c r="KI7" s="13"/>
      <c r="KJ7" s="13"/>
      <c r="KK7" s="13"/>
      <c r="KL7" s="13"/>
      <c r="KM7" s="13"/>
      <c r="KN7" s="13"/>
      <c r="KO7" s="13"/>
      <c r="KP7" s="13"/>
      <c r="KQ7" s="13"/>
      <c r="KR7" s="13"/>
      <c r="KS7" s="13"/>
      <c r="KT7" s="13"/>
      <c r="KU7" s="13"/>
      <c r="KV7" s="13"/>
      <c r="KW7" s="13"/>
      <c r="KX7" s="13"/>
      <c r="KY7" s="13"/>
      <c r="KZ7" s="13"/>
      <c r="LA7" s="13"/>
      <c r="LB7" s="13"/>
      <c r="LC7" s="13"/>
      <c r="LD7" s="13"/>
      <c r="LE7" s="13"/>
      <c r="LF7" s="13"/>
      <c r="LG7" s="13"/>
      <c r="LH7" s="13"/>
      <c r="LI7" s="13"/>
      <c r="LJ7" s="13"/>
      <c r="LK7" s="13"/>
      <c r="LL7" s="13"/>
      <c r="LM7" s="13"/>
      <c r="LN7" s="13"/>
      <c r="LO7" s="13"/>
      <c r="LP7" s="13"/>
      <c r="LQ7" s="13"/>
      <c r="LR7" s="13"/>
      <c r="LS7" s="13"/>
      <c r="LT7" s="13"/>
      <c r="LU7" s="13"/>
      <c r="LV7" s="13"/>
      <c r="LW7" s="13"/>
      <c r="LX7" s="13"/>
      <c r="LY7" s="13"/>
      <c r="LZ7" s="13"/>
      <c r="MA7" s="13"/>
      <c r="MB7" s="13"/>
      <c r="MC7" s="13"/>
      <c r="MD7" s="13"/>
      <c r="ME7" s="13"/>
      <c r="MF7" s="13"/>
      <c r="MG7" s="13"/>
      <c r="MH7" s="13"/>
      <c r="MI7" s="13"/>
      <c r="MJ7" s="13"/>
      <c r="MK7" s="13"/>
      <c r="ML7" s="13"/>
      <c r="MM7" s="13"/>
      <c r="MN7" s="13"/>
      <c r="MO7" s="13"/>
      <c r="MP7" s="13"/>
      <c r="MQ7" s="13"/>
      <c r="MR7" s="13"/>
      <c r="MS7" s="13"/>
      <c r="MT7" s="13"/>
      <c r="MU7" s="13"/>
      <c r="MV7" s="13"/>
      <c r="MW7" s="13"/>
      <c r="MX7" s="13"/>
      <c r="MY7" s="13"/>
      <c r="MZ7" s="13"/>
      <c r="NA7" s="13"/>
      <c r="NB7" s="13"/>
      <c r="NC7" s="13"/>
      <c r="ND7" s="13"/>
      <c r="NE7" s="13"/>
    </row>
    <row r="8" spans="1:369" ht="20" customHeight="1" x14ac:dyDescent="0.15">
      <c r="A8" s="136" t="s">
        <v>2</v>
      </c>
      <c r="B8" s="137"/>
      <c r="C8" s="15" t="s">
        <v>10</v>
      </c>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c r="IX8" s="13"/>
      <c r="IY8" s="13"/>
      <c r="IZ8" s="13"/>
      <c r="JA8" s="13"/>
      <c r="JB8" s="13"/>
      <c r="JC8" s="13"/>
      <c r="JD8" s="13"/>
      <c r="JE8" s="13"/>
      <c r="JF8" s="13"/>
      <c r="JG8" s="13"/>
      <c r="JH8" s="13"/>
      <c r="JI8" s="13"/>
      <c r="JJ8" s="13"/>
      <c r="JK8" s="13"/>
      <c r="JL8" s="13"/>
      <c r="JM8" s="13"/>
      <c r="JN8" s="13"/>
      <c r="JO8" s="13"/>
      <c r="JP8" s="13"/>
      <c r="JQ8" s="13"/>
      <c r="JR8" s="13"/>
      <c r="JS8" s="13"/>
      <c r="JT8" s="13"/>
      <c r="JU8" s="13"/>
      <c r="JV8" s="13"/>
      <c r="JW8" s="13"/>
      <c r="JX8" s="13"/>
      <c r="JY8" s="13"/>
      <c r="JZ8" s="13"/>
      <c r="KA8" s="13"/>
      <c r="KB8" s="13"/>
      <c r="KC8" s="13"/>
      <c r="KD8" s="13"/>
      <c r="KE8" s="13"/>
      <c r="KF8" s="13"/>
      <c r="KG8" s="13"/>
      <c r="KH8" s="13"/>
      <c r="KI8" s="13"/>
      <c r="KJ8" s="13"/>
      <c r="KK8" s="13"/>
      <c r="KL8" s="13"/>
      <c r="KM8" s="13"/>
      <c r="KN8" s="13"/>
      <c r="KO8" s="13"/>
      <c r="KP8" s="13"/>
      <c r="KQ8" s="13"/>
      <c r="KR8" s="13"/>
      <c r="KS8" s="13"/>
      <c r="KT8" s="13"/>
      <c r="KU8" s="13"/>
      <c r="KV8" s="13"/>
      <c r="KW8" s="13"/>
      <c r="KX8" s="13"/>
      <c r="KY8" s="13"/>
      <c r="KZ8" s="13"/>
      <c r="LA8" s="13"/>
      <c r="LB8" s="13"/>
      <c r="LC8" s="13"/>
      <c r="LD8" s="13"/>
      <c r="LE8" s="13"/>
      <c r="LF8" s="13"/>
      <c r="LG8" s="13"/>
      <c r="LH8" s="13"/>
      <c r="LI8" s="13"/>
      <c r="LJ8" s="13"/>
      <c r="LK8" s="13"/>
      <c r="LL8" s="13"/>
      <c r="LM8" s="13"/>
      <c r="LN8" s="13"/>
      <c r="LO8" s="13"/>
      <c r="LP8" s="13"/>
      <c r="LQ8" s="13"/>
      <c r="LR8" s="13"/>
      <c r="LS8" s="13"/>
      <c r="LT8" s="13"/>
      <c r="LU8" s="13"/>
      <c r="LV8" s="13"/>
      <c r="LW8" s="13"/>
      <c r="LX8" s="13"/>
      <c r="LY8" s="13"/>
      <c r="LZ8" s="13"/>
      <c r="MA8" s="13"/>
      <c r="MB8" s="13"/>
      <c r="MC8" s="13"/>
      <c r="MD8" s="13"/>
      <c r="ME8" s="13"/>
      <c r="MF8" s="13"/>
      <c r="MG8" s="13"/>
      <c r="MH8" s="13"/>
      <c r="MI8" s="13"/>
      <c r="MJ8" s="13"/>
      <c r="MK8" s="13"/>
      <c r="ML8" s="13"/>
      <c r="MM8" s="13"/>
      <c r="MN8" s="13"/>
      <c r="MO8" s="13"/>
      <c r="MP8" s="13"/>
      <c r="MQ8" s="13"/>
      <c r="MR8" s="13"/>
      <c r="MS8" s="13"/>
      <c r="MT8" s="13"/>
      <c r="MU8" s="13"/>
      <c r="MV8" s="13"/>
      <c r="MW8" s="13"/>
      <c r="MX8" s="13"/>
      <c r="MY8" s="13"/>
      <c r="MZ8" s="13"/>
      <c r="NA8" s="13"/>
      <c r="NB8" s="13"/>
      <c r="NC8" s="13"/>
      <c r="ND8" s="13"/>
      <c r="NE8" s="13"/>
    </row>
    <row r="9" spans="1:369" ht="20" customHeight="1" x14ac:dyDescent="0.15">
      <c r="A9" s="138"/>
      <c r="B9" s="139"/>
      <c r="C9" s="15" t="s">
        <v>11</v>
      </c>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c r="IX9" s="13"/>
      <c r="IY9" s="13"/>
      <c r="IZ9" s="13"/>
      <c r="JA9" s="13"/>
      <c r="JB9" s="13"/>
      <c r="JC9" s="13"/>
      <c r="JD9" s="13"/>
      <c r="JE9" s="13"/>
      <c r="JF9" s="13"/>
      <c r="JG9" s="13"/>
      <c r="JH9" s="13"/>
      <c r="JI9" s="13"/>
      <c r="JJ9" s="13"/>
      <c r="JK9" s="13"/>
      <c r="JL9" s="13"/>
      <c r="JM9" s="13"/>
      <c r="JN9" s="13"/>
      <c r="JO9" s="13"/>
      <c r="JP9" s="13"/>
      <c r="JQ9" s="13"/>
      <c r="JR9" s="13"/>
      <c r="JS9" s="13"/>
      <c r="JT9" s="13"/>
      <c r="JU9" s="13"/>
      <c r="JV9" s="13"/>
      <c r="JW9" s="13"/>
      <c r="JX9" s="13"/>
      <c r="JY9" s="13"/>
      <c r="JZ9" s="13"/>
      <c r="KA9" s="13"/>
      <c r="KB9" s="13"/>
      <c r="KC9" s="13"/>
      <c r="KD9" s="13"/>
      <c r="KE9" s="13"/>
      <c r="KF9" s="13"/>
      <c r="KG9" s="13"/>
      <c r="KH9" s="13"/>
      <c r="KI9" s="13"/>
      <c r="KJ9" s="13"/>
      <c r="KK9" s="13"/>
      <c r="KL9" s="13"/>
      <c r="KM9" s="13"/>
      <c r="KN9" s="13"/>
      <c r="KO9" s="13"/>
      <c r="KP9" s="13"/>
      <c r="KQ9" s="13"/>
      <c r="KR9" s="13"/>
      <c r="KS9" s="13"/>
      <c r="KT9" s="13"/>
      <c r="KU9" s="13"/>
      <c r="KV9" s="13"/>
      <c r="KW9" s="13"/>
      <c r="KX9" s="13"/>
      <c r="KY9" s="13"/>
      <c r="KZ9" s="13"/>
      <c r="LA9" s="13"/>
      <c r="LB9" s="13"/>
      <c r="LC9" s="13"/>
      <c r="LD9" s="13"/>
      <c r="LE9" s="13"/>
      <c r="LF9" s="13"/>
      <c r="LG9" s="13"/>
      <c r="LH9" s="13"/>
      <c r="LI9" s="13"/>
      <c r="LJ9" s="13"/>
      <c r="LK9" s="13"/>
      <c r="LL9" s="13"/>
      <c r="LM9" s="13"/>
      <c r="LN9" s="13"/>
      <c r="LO9" s="13"/>
      <c r="LP9" s="13"/>
      <c r="LQ9" s="13"/>
      <c r="LR9" s="13"/>
      <c r="LS9" s="13"/>
      <c r="LT9" s="13"/>
      <c r="LU9" s="13"/>
      <c r="LV9" s="13"/>
      <c r="LW9" s="13"/>
      <c r="LX9" s="13"/>
      <c r="LY9" s="13"/>
      <c r="LZ9" s="13"/>
      <c r="MA9" s="13"/>
      <c r="MB9" s="13"/>
      <c r="MC9" s="13"/>
      <c r="MD9" s="13"/>
      <c r="ME9" s="13"/>
      <c r="MF9" s="13"/>
      <c r="MG9" s="13"/>
      <c r="MH9" s="13"/>
      <c r="MI9" s="13"/>
      <c r="MJ9" s="13"/>
      <c r="MK9" s="13"/>
      <c r="ML9" s="13"/>
      <c r="MM9" s="13"/>
      <c r="MN9" s="13"/>
      <c r="MO9" s="13"/>
      <c r="MP9" s="13"/>
      <c r="MQ9" s="13"/>
      <c r="MR9" s="13"/>
      <c r="MS9" s="13"/>
      <c r="MT9" s="13"/>
      <c r="MU9" s="13"/>
      <c r="MV9" s="13"/>
      <c r="MW9" s="13"/>
      <c r="MX9" s="13"/>
      <c r="MY9" s="13"/>
      <c r="MZ9" s="13"/>
      <c r="NA9" s="13"/>
      <c r="NB9" s="13"/>
      <c r="NC9" s="13"/>
      <c r="ND9" s="13"/>
      <c r="NE9" s="13"/>
    </row>
    <row r="10" spans="1:369" ht="20" customHeight="1" x14ac:dyDescent="0.15">
      <c r="A10" s="140"/>
      <c r="B10" s="141"/>
      <c r="C10" s="15" t="s">
        <v>12</v>
      </c>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c r="IX10" s="13"/>
      <c r="IY10" s="13"/>
      <c r="IZ10" s="13"/>
      <c r="JA10" s="13"/>
      <c r="JB10" s="13"/>
      <c r="JC10" s="13"/>
      <c r="JD10" s="13"/>
      <c r="JE10" s="13"/>
      <c r="JF10" s="13"/>
      <c r="JG10" s="13"/>
      <c r="JH10" s="13"/>
      <c r="JI10" s="13"/>
      <c r="JJ10" s="13"/>
      <c r="JK10" s="13"/>
      <c r="JL10" s="13"/>
      <c r="JM10" s="13"/>
      <c r="JN10" s="13"/>
      <c r="JO10" s="13"/>
      <c r="JP10" s="13"/>
      <c r="JQ10" s="13"/>
      <c r="JR10" s="13"/>
      <c r="JS10" s="13"/>
      <c r="JT10" s="13"/>
      <c r="JU10" s="13"/>
      <c r="JV10" s="13"/>
      <c r="JW10" s="13"/>
      <c r="JX10" s="13"/>
      <c r="JY10" s="13"/>
      <c r="JZ10" s="13"/>
      <c r="KA10" s="13"/>
      <c r="KB10" s="13"/>
      <c r="KC10" s="13"/>
      <c r="KD10" s="13"/>
      <c r="KE10" s="13"/>
      <c r="KF10" s="13"/>
      <c r="KG10" s="13"/>
      <c r="KH10" s="13"/>
      <c r="KI10" s="13"/>
      <c r="KJ10" s="13"/>
      <c r="KK10" s="13"/>
      <c r="KL10" s="13"/>
      <c r="KM10" s="13"/>
      <c r="KN10" s="13"/>
      <c r="KO10" s="13"/>
      <c r="KP10" s="13"/>
      <c r="KQ10" s="13"/>
      <c r="KR10" s="13"/>
      <c r="KS10" s="13"/>
      <c r="KT10" s="13"/>
      <c r="KU10" s="13"/>
      <c r="KV10" s="13"/>
      <c r="KW10" s="13"/>
      <c r="KX10" s="13"/>
      <c r="KY10" s="13"/>
      <c r="KZ10" s="13"/>
      <c r="LA10" s="13"/>
      <c r="LB10" s="13"/>
      <c r="LC10" s="13"/>
      <c r="LD10" s="13"/>
      <c r="LE10" s="13"/>
      <c r="LF10" s="13"/>
      <c r="LG10" s="13"/>
      <c r="LH10" s="13"/>
      <c r="LI10" s="13"/>
      <c r="LJ10" s="13"/>
      <c r="LK10" s="13"/>
      <c r="LL10" s="13"/>
      <c r="LM10" s="13"/>
      <c r="LN10" s="13"/>
      <c r="LO10" s="13"/>
      <c r="LP10" s="13"/>
      <c r="LQ10" s="13"/>
      <c r="LR10" s="13"/>
      <c r="LS10" s="13"/>
      <c r="LT10" s="13"/>
      <c r="LU10" s="13"/>
      <c r="LV10" s="13"/>
      <c r="LW10" s="13"/>
      <c r="LX10" s="13"/>
      <c r="LY10" s="13"/>
      <c r="LZ10" s="13"/>
      <c r="MA10" s="13"/>
      <c r="MB10" s="13"/>
      <c r="MC10" s="13"/>
      <c r="MD10" s="13"/>
      <c r="ME10" s="13"/>
      <c r="MF10" s="13"/>
      <c r="MG10" s="13"/>
      <c r="MH10" s="13"/>
      <c r="MI10" s="13"/>
      <c r="MJ10" s="13"/>
      <c r="MK10" s="13"/>
      <c r="ML10" s="13"/>
      <c r="MM10" s="13"/>
      <c r="MN10" s="13"/>
      <c r="MO10" s="13"/>
      <c r="MP10" s="13"/>
      <c r="MQ10" s="13"/>
      <c r="MR10" s="13"/>
      <c r="MS10" s="13"/>
      <c r="MT10" s="13"/>
      <c r="MU10" s="13"/>
      <c r="MV10" s="13"/>
      <c r="MW10" s="13"/>
      <c r="MX10" s="13"/>
      <c r="MY10" s="13"/>
      <c r="MZ10" s="13"/>
      <c r="NA10" s="13"/>
      <c r="NB10" s="13"/>
      <c r="NC10" s="13"/>
      <c r="ND10" s="13"/>
      <c r="NE10" s="13"/>
    </row>
    <row r="11" spans="1:369" ht="20" customHeight="1" x14ac:dyDescent="0.15">
      <c r="A11" s="136" t="s">
        <v>3</v>
      </c>
      <c r="B11" s="137"/>
      <c r="C11" s="15" t="s">
        <v>10</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c r="IW11" s="13"/>
      <c r="IX11" s="13"/>
      <c r="IY11" s="13"/>
      <c r="IZ11" s="13"/>
      <c r="JA11" s="13"/>
      <c r="JB11" s="13"/>
      <c r="JC11" s="13"/>
      <c r="JD11" s="13"/>
      <c r="JE11" s="13"/>
      <c r="JF11" s="13"/>
      <c r="JG11" s="13"/>
      <c r="JH11" s="13"/>
      <c r="JI11" s="13"/>
      <c r="JJ11" s="13"/>
      <c r="JK11" s="13"/>
      <c r="JL11" s="13"/>
      <c r="JM11" s="13"/>
      <c r="JN11" s="13"/>
      <c r="JO11" s="13"/>
      <c r="JP11" s="13"/>
      <c r="JQ11" s="13"/>
      <c r="JR11" s="13"/>
      <c r="JS11" s="13"/>
      <c r="JT11" s="13"/>
      <c r="JU11" s="13"/>
      <c r="JV11" s="13"/>
      <c r="JW11" s="13"/>
      <c r="JX11" s="13"/>
      <c r="JY11" s="13"/>
      <c r="JZ11" s="13"/>
      <c r="KA11" s="13"/>
      <c r="KB11" s="13"/>
      <c r="KC11" s="13"/>
      <c r="KD11" s="13"/>
      <c r="KE11" s="13"/>
      <c r="KF11" s="13"/>
      <c r="KG11" s="13"/>
      <c r="KH11" s="13"/>
      <c r="KI11" s="13"/>
      <c r="KJ11" s="13"/>
      <c r="KK11" s="13"/>
      <c r="KL11" s="13"/>
      <c r="KM11" s="13"/>
      <c r="KN11" s="13"/>
      <c r="KO11" s="13"/>
      <c r="KP11" s="13"/>
      <c r="KQ11" s="13"/>
      <c r="KR11" s="13"/>
      <c r="KS11" s="13"/>
      <c r="KT11" s="13"/>
      <c r="KU11" s="13"/>
      <c r="KV11" s="13"/>
      <c r="KW11" s="13"/>
      <c r="KX11" s="13"/>
      <c r="KY11" s="13"/>
      <c r="KZ11" s="13"/>
      <c r="LA11" s="13"/>
      <c r="LB11" s="13"/>
      <c r="LC11" s="13"/>
      <c r="LD11" s="13"/>
      <c r="LE11" s="13"/>
      <c r="LF11" s="13"/>
      <c r="LG11" s="13"/>
      <c r="LH11" s="13"/>
      <c r="LI11" s="13"/>
      <c r="LJ11" s="13"/>
      <c r="LK11" s="13"/>
      <c r="LL11" s="13"/>
      <c r="LM11" s="13"/>
      <c r="LN11" s="13"/>
      <c r="LO11" s="13"/>
      <c r="LP11" s="13"/>
      <c r="LQ11" s="13"/>
      <c r="LR11" s="13"/>
      <c r="LS11" s="13"/>
      <c r="LT11" s="13"/>
      <c r="LU11" s="13"/>
      <c r="LV11" s="13"/>
      <c r="LW11" s="13"/>
      <c r="LX11" s="13"/>
      <c r="LY11" s="13"/>
      <c r="LZ11" s="13"/>
      <c r="MA11" s="13"/>
      <c r="MB11" s="13"/>
      <c r="MC11" s="13"/>
      <c r="MD11" s="13"/>
      <c r="ME11" s="13"/>
      <c r="MF11" s="13"/>
      <c r="MG11" s="13"/>
      <c r="MH11" s="13"/>
      <c r="MI11" s="13"/>
      <c r="MJ11" s="13"/>
      <c r="MK11" s="13"/>
      <c r="ML11" s="13"/>
      <c r="MM11" s="13"/>
      <c r="MN11" s="13"/>
      <c r="MO11" s="13"/>
      <c r="MP11" s="13"/>
      <c r="MQ11" s="13"/>
      <c r="MR11" s="13"/>
      <c r="MS11" s="13"/>
      <c r="MT11" s="13"/>
      <c r="MU11" s="13"/>
      <c r="MV11" s="13"/>
      <c r="MW11" s="13"/>
      <c r="MX11" s="13"/>
      <c r="MY11" s="13"/>
      <c r="MZ11" s="13"/>
      <c r="NA11" s="13"/>
      <c r="NB11" s="13"/>
      <c r="NC11" s="13"/>
      <c r="ND11" s="13"/>
      <c r="NE11" s="13"/>
    </row>
    <row r="12" spans="1:369" ht="20" customHeight="1" x14ac:dyDescent="0.15">
      <c r="A12" s="138"/>
      <c r="B12" s="139"/>
      <c r="C12" s="15" t="s">
        <v>11</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c r="IW12" s="13"/>
      <c r="IX12" s="13"/>
      <c r="IY12" s="13"/>
      <c r="IZ12" s="13"/>
      <c r="JA12" s="13"/>
      <c r="JB12" s="13"/>
      <c r="JC12" s="13"/>
      <c r="JD12" s="13"/>
      <c r="JE12" s="13"/>
      <c r="JF12" s="13"/>
      <c r="JG12" s="13"/>
      <c r="JH12" s="13"/>
      <c r="JI12" s="13"/>
      <c r="JJ12" s="13"/>
      <c r="JK12" s="13"/>
      <c r="JL12" s="13"/>
      <c r="JM12" s="13"/>
      <c r="JN12" s="13"/>
      <c r="JO12" s="13"/>
      <c r="JP12" s="13"/>
      <c r="JQ12" s="13"/>
      <c r="JR12" s="13"/>
      <c r="JS12" s="13"/>
      <c r="JT12" s="13"/>
      <c r="JU12" s="13"/>
      <c r="JV12" s="13"/>
      <c r="JW12" s="13"/>
      <c r="JX12" s="13"/>
      <c r="JY12" s="13"/>
      <c r="JZ12" s="13"/>
      <c r="KA12" s="13"/>
      <c r="KB12" s="13"/>
      <c r="KC12" s="13"/>
      <c r="KD12" s="13"/>
      <c r="KE12" s="13"/>
      <c r="KF12" s="13"/>
      <c r="KG12" s="13"/>
      <c r="KH12" s="13"/>
      <c r="KI12" s="13"/>
      <c r="KJ12" s="13"/>
      <c r="KK12" s="13"/>
      <c r="KL12" s="13"/>
      <c r="KM12" s="13"/>
      <c r="KN12" s="13"/>
      <c r="KO12" s="13"/>
      <c r="KP12" s="13"/>
      <c r="KQ12" s="13"/>
      <c r="KR12" s="13"/>
      <c r="KS12" s="13"/>
      <c r="KT12" s="13"/>
      <c r="KU12" s="13"/>
      <c r="KV12" s="13"/>
      <c r="KW12" s="13"/>
      <c r="KX12" s="13"/>
      <c r="KY12" s="13"/>
      <c r="KZ12" s="13"/>
      <c r="LA12" s="13"/>
      <c r="LB12" s="13"/>
      <c r="LC12" s="13"/>
      <c r="LD12" s="13"/>
      <c r="LE12" s="13"/>
      <c r="LF12" s="13"/>
      <c r="LG12" s="13"/>
      <c r="LH12" s="13"/>
      <c r="LI12" s="13"/>
      <c r="LJ12" s="13"/>
      <c r="LK12" s="13"/>
      <c r="LL12" s="13"/>
      <c r="LM12" s="13"/>
      <c r="LN12" s="13"/>
      <c r="LO12" s="13"/>
      <c r="LP12" s="13"/>
      <c r="LQ12" s="13"/>
      <c r="LR12" s="13"/>
      <c r="LS12" s="13"/>
      <c r="LT12" s="13"/>
      <c r="LU12" s="13"/>
      <c r="LV12" s="13"/>
      <c r="LW12" s="13"/>
      <c r="LX12" s="13"/>
      <c r="LY12" s="13"/>
      <c r="LZ12" s="13"/>
      <c r="MA12" s="13"/>
      <c r="MB12" s="13"/>
      <c r="MC12" s="13"/>
      <c r="MD12" s="13"/>
      <c r="ME12" s="13"/>
      <c r="MF12" s="13"/>
      <c r="MG12" s="13"/>
      <c r="MH12" s="13"/>
      <c r="MI12" s="13"/>
      <c r="MJ12" s="13"/>
      <c r="MK12" s="13"/>
      <c r="ML12" s="13"/>
      <c r="MM12" s="13"/>
      <c r="MN12" s="13"/>
      <c r="MO12" s="13"/>
      <c r="MP12" s="13"/>
      <c r="MQ12" s="13"/>
      <c r="MR12" s="13"/>
      <c r="MS12" s="13"/>
      <c r="MT12" s="13"/>
      <c r="MU12" s="13"/>
      <c r="MV12" s="13"/>
      <c r="MW12" s="13"/>
      <c r="MX12" s="13"/>
      <c r="MY12" s="13"/>
      <c r="MZ12" s="13"/>
      <c r="NA12" s="13"/>
      <c r="NB12" s="13"/>
      <c r="NC12" s="13"/>
      <c r="ND12" s="13"/>
      <c r="NE12" s="13"/>
    </row>
    <row r="13" spans="1:369" ht="20" customHeight="1" x14ac:dyDescent="0.15">
      <c r="A13" s="140"/>
      <c r="B13" s="141"/>
      <c r="C13" s="15" t="s">
        <v>12</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c r="IW13" s="13"/>
      <c r="IX13" s="13"/>
      <c r="IY13" s="13"/>
      <c r="IZ13" s="13"/>
      <c r="JA13" s="13"/>
      <c r="JB13" s="13"/>
      <c r="JC13" s="13"/>
      <c r="JD13" s="13"/>
      <c r="JE13" s="13"/>
      <c r="JF13" s="13"/>
      <c r="JG13" s="13"/>
      <c r="JH13" s="13"/>
      <c r="JI13" s="13"/>
      <c r="JJ13" s="13"/>
      <c r="JK13" s="13"/>
      <c r="JL13" s="13"/>
      <c r="JM13" s="13"/>
      <c r="JN13" s="13"/>
      <c r="JO13" s="13"/>
      <c r="JP13" s="13"/>
      <c r="JQ13" s="13"/>
      <c r="JR13" s="13"/>
      <c r="JS13" s="13"/>
      <c r="JT13" s="13"/>
      <c r="JU13" s="13"/>
      <c r="JV13" s="13"/>
      <c r="JW13" s="13"/>
      <c r="JX13" s="13"/>
      <c r="JY13" s="13"/>
      <c r="JZ13" s="13"/>
      <c r="KA13" s="13"/>
      <c r="KB13" s="13"/>
      <c r="KC13" s="13"/>
      <c r="KD13" s="13"/>
      <c r="KE13" s="13"/>
      <c r="KF13" s="13"/>
      <c r="KG13" s="13"/>
      <c r="KH13" s="13"/>
      <c r="KI13" s="13"/>
      <c r="KJ13" s="13"/>
      <c r="KK13" s="13"/>
      <c r="KL13" s="13"/>
      <c r="KM13" s="13"/>
      <c r="KN13" s="13"/>
      <c r="KO13" s="13"/>
      <c r="KP13" s="13"/>
      <c r="KQ13" s="13"/>
      <c r="KR13" s="13"/>
      <c r="KS13" s="13"/>
      <c r="KT13" s="13"/>
      <c r="KU13" s="13"/>
      <c r="KV13" s="13"/>
      <c r="KW13" s="13"/>
      <c r="KX13" s="13"/>
      <c r="KY13" s="13"/>
      <c r="KZ13" s="13"/>
      <c r="LA13" s="13"/>
      <c r="LB13" s="13"/>
      <c r="LC13" s="13"/>
      <c r="LD13" s="13"/>
      <c r="LE13" s="13"/>
      <c r="LF13" s="13"/>
      <c r="LG13" s="13"/>
      <c r="LH13" s="13"/>
      <c r="LI13" s="13"/>
      <c r="LJ13" s="13"/>
      <c r="LK13" s="13"/>
      <c r="LL13" s="13"/>
      <c r="LM13" s="13"/>
      <c r="LN13" s="13"/>
      <c r="LO13" s="13"/>
      <c r="LP13" s="13"/>
      <c r="LQ13" s="13"/>
      <c r="LR13" s="13"/>
      <c r="LS13" s="13"/>
      <c r="LT13" s="13"/>
      <c r="LU13" s="13"/>
      <c r="LV13" s="13"/>
      <c r="LW13" s="13"/>
      <c r="LX13" s="13"/>
      <c r="LY13" s="13"/>
      <c r="LZ13" s="13"/>
      <c r="MA13" s="13"/>
      <c r="MB13" s="13"/>
      <c r="MC13" s="13"/>
      <c r="MD13" s="13"/>
      <c r="ME13" s="13"/>
      <c r="MF13" s="13"/>
      <c r="MG13" s="13"/>
      <c r="MH13" s="13"/>
      <c r="MI13" s="13"/>
      <c r="MJ13" s="13"/>
      <c r="MK13" s="13"/>
      <c r="ML13" s="13"/>
      <c r="MM13" s="13"/>
      <c r="MN13" s="13"/>
      <c r="MO13" s="13"/>
      <c r="MP13" s="13"/>
      <c r="MQ13" s="13"/>
      <c r="MR13" s="13"/>
      <c r="MS13" s="13"/>
      <c r="MT13" s="13"/>
      <c r="MU13" s="13"/>
      <c r="MV13" s="13"/>
      <c r="MW13" s="13"/>
      <c r="MX13" s="13"/>
      <c r="MY13" s="13"/>
      <c r="MZ13" s="13"/>
      <c r="NA13" s="13"/>
      <c r="NB13" s="13"/>
      <c r="NC13" s="13"/>
      <c r="ND13" s="13"/>
      <c r="NE13" s="13"/>
    </row>
    <row r="14" spans="1:369" ht="20" customHeight="1" x14ac:dyDescent="0.15">
      <c r="A14" s="136" t="s">
        <v>4</v>
      </c>
      <c r="B14" s="137"/>
      <c r="C14" s="15" t="s">
        <v>10</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c r="IW14" s="13"/>
      <c r="IX14" s="13"/>
      <c r="IY14" s="13"/>
      <c r="IZ14" s="13"/>
      <c r="JA14" s="13"/>
      <c r="JB14" s="13"/>
      <c r="JC14" s="13"/>
      <c r="JD14" s="13"/>
      <c r="JE14" s="13"/>
      <c r="JF14" s="13"/>
      <c r="JG14" s="13"/>
      <c r="JH14" s="13"/>
      <c r="JI14" s="13"/>
      <c r="JJ14" s="13"/>
      <c r="JK14" s="13"/>
      <c r="JL14" s="13"/>
      <c r="JM14" s="13"/>
      <c r="JN14" s="13"/>
      <c r="JO14" s="13"/>
      <c r="JP14" s="13"/>
      <c r="JQ14" s="13"/>
      <c r="JR14" s="13"/>
      <c r="JS14" s="13"/>
      <c r="JT14" s="13"/>
      <c r="JU14" s="13"/>
      <c r="JV14" s="13"/>
      <c r="JW14" s="13"/>
      <c r="JX14" s="13"/>
      <c r="JY14" s="13"/>
      <c r="JZ14" s="13"/>
      <c r="KA14" s="13"/>
      <c r="KB14" s="13"/>
      <c r="KC14" s="13"/>
      <c r="KD14" s="13"/>
      <c r="KE14" s="13"/>
      <c r="KF14" s="13"/>
      <c r="KG14" s="13"/>
      <c r="KH14" s="13"/>
      <c r="KI14" s="13"/>
      <c r="KJ14" s="13"/>
      <c r="KK14" s="13"/>
      <c r="KL14" s="13"/>
      <c r="KM14" s="13"/>
      <c r="KN14" s="13"/>
      <c r="KO14" s="13"/>
      <c r="KP14" s="13"/>
      <c r="KQ14" s="13"/>
      <c r="KR14" s="13"/>
      <c r="KS14" s="13"/>
      <c r="KT14" s="13"/>
      <c r="KU14" s="13"/>
      <c r="KV14" s="13"/>
      <c r="KW14" s="13"/>
      <c r="KX14" s="13"/>
      <c r="KY14" s="13"/>
      <c r="KZ14" s="13"/>
      <c r="LA14" s="13"/>
      <c r="LB14" s="13"/>
      <c r="LC14" s="13"/>
      <c r="LD14" s="13"/>
      <c r="LE14" s="13"/>
      <c r="LF14" s="13"/>
      <c r="LG14" s="13"/>
      <c r="LH14" s="13"/>
      <c r="LI14" s="13"/>
      <c r="LJ14" s="13"/>
      <c r="LK14" s="13"/>
      <c r="LL14" s="13"/>
      <c r="LM14" s="13"/>
      <c r="LN14" s="13"/>
      <c r="LO14" s="13"/>
      <c r="LP14" s="13"/>
      <c r="LQ14" s="13"/>
      <c r="LR14" s="13"/>
      <c r="LS14" s="13"/>
      <c r="LT14" s="13"/>
      <c r="LU14" s="13"/>
      <c r="LV14" s="13"/>
      <c r="LW14" s="13"/>
      <c r="LX14" s="13"/>
      <c r="LY14" s="13"/>
      <c r="LZ14" s="13"/>
      <c r="MA14" s="13"/>
      <c r="MB14" s="13"/>
      <c r="MC14" s="13"/>
      <c r="MD14" s="13"/>
      <c r="ME14" s="13"/>
      <c r="MF14" s="13"/>
      <c r="MG14" s="13"/>
      <c r="MH14" s="13"/>
      <c r="MI14" s="13"/>
      <c r="MJ14" s="13"/>
      <c r="MK14" s="13"/>
      <c r="ML14" s="13"/>
      <c r="MM14" s="13"/>
      <c r="MN14" s="13"/>
      <c r="MO14" s="13"/>
      <c r="MP14" s="13"/>
      <c r="MQ14" s="13"/>
      <c r="MR14" s="13"/>
      <c r="MS14" s="13"/>
      <c r="MT14" s="13"/>
      <c r="MU14" s="13"/>
      <c r="MV14" s="13"/>
      <c r="MW14" s="13"/>
      <c r="MX14" s="13"/>
      <c r="MY14" s="13"/>
      <c r="MZ14" s="13"/>
      <c r="NA14" s="13"/>
      <c r="NB14" s="13"/>
      <c r="NC14" s="13"/>
      <c r="ND14" s="13"/>
      <c r="NE14" s="13"/>
    </row>
    <row r="15" spans="1:369" ht="20" customHeight="1" x14ac:dyDescent="0.15">
      <c r="A15" s="138"/>
      <c r="B15" s="139"/>
      <c r="C15" s="15" t="s">
        <v>11</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c r="IW15" s="13"/>
      <c r="IX15" s="13"/>
      <c r="IY15" s="13"/>
      <c r="IZ15" s="13"/>
      <c r="JA15" s="13"/>
      <c r="JB15" s="13"/>
      <c r="JC15" s="13"/>
      <c r="JD15" s="13"/>
      <c r="JE15" s="13"/>
      <c r="JF15" s="13"/>
      <c r="JG15" s="13"/>
      <c r="JH15" s="13"/>
      <c r="JI15" s="13"/>
      <c r="JJ15" s="13"/>
      <c r="JK15" s="13"/>
      <c r="JL15" s="13"/>
      <c r="JM15" s="13"/>
      <c r="JN15" s="13"/>
      <c r="JO15" s="13"/>
      <c r="JP15" s="13"/>
      <c r="JQ15" s="13"/>
      <c r="JR15" s="13"/>
      <c r="JS15" s="13"/>
      <c r="JT15" s="13"/>
      <c r="JU15" s="13"/>
      <c r="JV15" s="13"/>
      <c r="JW15" s="13"/>
      <c r="JX15" s="13"/>
      <c r="JY15" s="13"/>
      <c r="JZ15" s="13"/>
      <c r="KA15" s="13"/>
      <c r="KB15" s="13"/>
      <c r="KC15" s="13"/>
      <c r="KD15" s="13"/>
      <c r="KE15" s="13"/>
      <c r="KF15" s="13"/>
      <c r="KG15" s="13"/>
      <c r="KH15" s="13"/>
      <c r="KI15" s="13"/>
      <c r="KJ15" s="13"/>
      <c r="KK15" s="13"/>
      <c r="KL15" s="13"/>
      <c r="KM15" s="13"/>
      <c r="KN15" s="13"/>
      <c r="KO15" s="13"/>
      <c r="KP15" s="13"/>
      <c r="KQ15" s="13"/>
      <c r="KR15" s="13"/>
      <c r="KS15" s="13"/>
      <c r="KT15" s="13"/>
      <c r="KU15" s="13"/>
      <c r="KV15" s="13"/>
      <c r="KW15" s="13"/>
      <c r="KX15" s="13"/>
      <c r="KY15" s="13"/>
      <c r="KZ15" s="13"/>
      <c r="LA15" s="13"/>
      <c r="LB15" s="13"/>
      <c r="LC15" s="13"/>
      <c r="LD15" s="13"/>
      <c r="LE15" s="13"/>
      <c r="LF15" s="13"/>
      <c r="LG15" s="13"/>
      <c r="LH15" s="13"/>
      <c r="LI15" s="13"/>
      <c r="LJ15" s="13"/>
      <c r="LK15" s="13"/>
      <c r="LL15" s="13"/>
      <c r="LM15" s="13"/>
      <c r="LN15" s="13"/>
      <c r="LO15" s="13"/>
      <c r="LP15" s="13"/>
      <c r="LQ15" s="13"/>
      <c r="LR15" s="13"/>
      <c r="LS15" s="13"/>
      <c r="LT15" s="13"/>
      <c r="LU15" s="13"/>
      <c r="LV15" s="13"/>
      <c r="LW15" s="13"/>
      <c r="LX15" s="13"/>
      <c r="LY15" s="13"/>
      <c r="LZ15" s="13"/>
      <c r="MA15" s="13"/>
      <c r="MB15" s="13"/>
      <c r="MC15" s="13"/>
      <c r="MD15" s="13"/>
      <c r="ME15" s="13"/>
      <c r="MF15" s="13"/>
      <c r="MG15" s="13"/>
      <c r="MH15" s="13"/>
      <c r="MI15" s="13"/>
      <c r="MJ15" s="13"/>
      <c r="MK15" s="13"/>
      <c r="ML15" s="13"/>
      <c r="MM15" s="13"/>
      <c r="MN15" s="13"/>
      <c r="MO15" s="13"/>
      <c r="MP15" s="13"/>
      <c r="MQ15" s="13"/>
      <c r="MR15" s="13"/>
      <c r="MS15" s="13"/>
      <c r="MT15" s="13"/>
      <c r="MU15" s="13"/>
      <c r="MV15" s="13"/>
      <c r="MW15" s="13"/>
      <c r="MX15" s="13"/>
      <c r="MY15" s="13"/>
      <c r="MZ15" s="13"/>
      <c r="NA15" s="13"/>
      <c r="NB15" s="13"/>
      <c r="NC15" s="13"/>
      <c r="ND15" s="13"/>
      <c r="NE15" s="13"/>
    </row>
    <row r="16" spans="1:369" ht="20" customHeight="1" x14ac:dyDescent="0.15">
      <c r="A16" s="140"/>
      <c r="B16" s="141"/>
      <c r="C16" s="15" t="s">
        <v>12</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c r="IW16" s="13"/>
      <c r="IX16" s="13"/>
      <c r="IY16" s="13"/>
      <c r="IZ16" s="13"/>
      <c r="JA16" s="13"/>
      <c r="JB16" s="13"/>
      <c r="JC16" s="13"/>
      <c r="JD16" s="13"/>
      <c r="JE16" s="13"/>
      <c r="JF16" s="13"/>
      <c r="JG16" s="13"/>
      <c r="JH16" s="13"/>
      <c r="JI16" s="13"/>
      <c r="JJ16" s="13"/>
      <c r="JK16" s="13"/>
      <c r="JL16" s="13"/>
      <c r="JM16" s="13"/>
      <c r="JN16" s="13"/>
      <c r="JO16" s="13"/>
      <c r="JP16" s="13"/>
      <c r="JQ16" s="13"/>
      <c r="JR16" s="13"/>
      <c r="JS16" s="13"/>
      <c r="JT16" s="13"/>
      <c r="JU16" s="13"/>
      <c r="JV16" s="13"/>
      <c r="JW16" s="13"/>
      <c r="JX16" s="13"/>
      <c r="JY16" s="13"/>
      <c r="JZ16" s="13"/>
      <c r="KA16" s="13"/>
      <c r="KB16" s="13"/>
      <c r="KC16" s="13"/>
      <c r="KD16" s="13"/>
      <c r="KE16" s="13"/>
      <c r="KF16" s="13"/>
      <c r="KG16" s="13"/>
      <c r="KH16" s="13"/>
      <c r="KI16" s="13"/>
      <c r="KJ16" s="13"/>
      <c r="KK16" s="13"/>
      <c r="KL16" s="13"/>
      <c r="KM16" s="13"/>
      <c r="KN16" s="13"/>
      <c r="KO16" s="13"/>
      <c r="KP16" s="13"/>
      <c r="KQ16" s="13"/>
      <c r="KR16" s="13"/>
      <c r="KS16" s="13"/>
      <c r="KT16" s="13"/>
      <c r="KU16" s="13"/>
      <c r="KV16" s="13"/>
      <c r="KW16" s="13"/>
      <c r="KX16" s="13"/>
      <c r="KY16" s="13"/>
      <c r="KZ16" s="13"/>
      <c r="LA16" s="13"/>
      <c r="LB16" s="13"/>
      <c r="LC16" s="13"/>
      <c r="LD16" s="13"/>
      <c r="LE16" s="13"/>
      <c r="LF16" s="13"/>
      <c r="LG16" s="13"/>
      <c r="LH16" s="13"/>
      <c r="LI16" s="13"/>
      <c r="LJ16" s="13"/>
      <c r="LK16" s="13"/>
      <c r="LL16" s="13"/>
      <c r="LM16" s="13"/>
      <c r="LN16" s="13"/>
      <c r="LO16" s="13"/>
      <c r="LP16" s="13"/>
      <c r="LQ16" s="13"/>
      <c r="LR16" s="13"/>
      <c r="LS16" s="13"/>
      <c r="LT16" s="13"/>
      <c r="LU16" s="13"/>
      <c r="LV16" s="13"/>
      <c r="LW16" s="13"/>
      <c r="LX16" s="13"/>
      <c r="LY16" s="13"/>
      <c r="LZ16" s="13"/>
      <c r="MA16" s="13"/>
      <c r="MB16" s="13"/>
      <c r="MC16" s="13"/>
      <c r="MD16" s="13"/>
      <c r="ME16" s="13"/>
      <c r="MF16" s="13"/>
      <c r="MG16" s="13"/>
      <c r="MH16" s="13"/>
      <c r="MI16" s="13"/>
      <c r="MJ16" s="13"/>
      <c r="MK16" s="13"/>
      <c r="ML16" s="13"/>
      <c r="MM16" s="13"/>
      <c r="MN16" s="13"/>
      <c r="MO16" s="13"/>
      <c r="MP16" s="13"/>
      <c r="MQ16" s="13"/>
      <c r="MR16" s="13"/>
      <c r="MS16" s="13"/>
      <c r="MT16" s="13"/>
      <c r="MU16" s="13"/>
      <c r="MV16" s="13"/>
      <c r="MW16" s="13"/>
      <c r="MX16" s="13"/>
      <c r="MY16" s="13"/>
      <c r="MZ16" s="13"/>
      <c r="NA16" s="13"/>
      <c r="NB16" s="13"/>
      <c r="NC16" s="13"/>
      <c r="ND16" s="13"/>
      <c r="NE16" s="13"/>
    </row>
    <row r="17" spans="1:369" ht="20" customHeight="1" x14ac:dyDescent="0.15">
      <c r="A17" s="136" t="s">
        <v>5</v>
      </c>
      <c r="B17" s="137"/>
      <c r="C17" s="15" t="s">
        <v>10</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c r="IW17" s="13"/>
      <c r="IX17" s="13"/>
      <c r="IY17" s="13"/>
      <c r="IZ17" s="13"/>
      <c r="JA17" s="13"/>
      <c r="JB17" s="13"/>
      <c r="JC17" s="13"/>
      <c r="JD17" s="13"/>
      <c r="JE17" s="13"/>
      <c r="JF17" s="13"/>
      <c r="JG17" s="13"/>
      <c r="JH17" s="13"/>
      <c r="JI17" s="13"/>
      <c r="JJ17" s="13"/>
      <c r="JK17" s="13"/>
      <c r="JL17" s="13"/>
      <c r="JM17" s="13"/>
      <c r="JN17" s="13"/>
      <c r="JO17" s="13"/>
      <c r="JP17" s="13"/>
      <c r="JQ17" s="13"/>
      <c r="JR17" s="13"/>
      <c r="JS17" s="13"/>
      <c r="JT17" s="13"/>
      <c r="JU17" s="13"/>
      <c r="JV17" s="13"/>
      <c r="JW17" s="13"/>
      <c r="JX17" s="13"/>
      <c r="JY17" s="13"/>
      <c r="JZ17" s="13"/>
      <c r="KA17" s="13"/>
      <c r="KB17" s="13"/>
      <c r="KC17" s="13"/>
      <c r="KD17" s="13"/>
      <c r="KE17" s="13"/>
      <c r="KF17" s="13"/>
      <c r="KG17" s="13"/>
      <c r="KH17" s="13"/>
      <c r="KI17" s="13"/>
      <c r="KJ17" s="13"/>
      <c r="KK17" s="13"/>
      <c r="KL17" s="13"/>
      <c r="KM17" s="13"/>
      <c r="KN17" s="13"/>
      <c r="KO17" s="13"/>
      <c r="KP17" s="13"/>
      <c r="KQ17" s="13"/>
      <c r="KR17" s="13"/>
      <c r="KS17" s="13"/>
      <c r="KT17" s="13"/>
      <c r="KU17" s="13"/>
      <c r="KV17" s="13"/>
      <c r="KW17" s="13"/>
      <c r="KX17" s="13"/>
      <c r="KY17" s="13"/>
      <c r="KZ17" s="13"/>
      <c r="LA17" s="13"/>
      <c r="LB17" s="13"/>
      <c r="LC17" s="13"/>
      <c r="LD17" s="13"/>
      <c r="LE17" s="13"/>
      <c r="LF17" s="13"/>
      <c r="LG17" s="13"/>
      <c r="LH17" s="13"/>
      <c r="LI17" s="13"/>
      <c r="LJ17" s="13"/>
      <c r="LK17" s="13"/>
      <c r="LL17" s="13"/>
      <c r="LM17" s="13"/>
      <c r="LN17" s="13"/>
      <c r="LO17" s="13"/>
      <c r="LP17" s="13"/>
      <c r="LQ17" s="13"/>
      <c r="LR17" s="13"/>
      <c r="LS17" s="13"/>
      <c r="LT17" s="13"/>
      <c r="LU17" s="13"/>
      <c r="LV17" s="13"/>
      <c r="LW17" s="13"/>
      <c r="LX17" s="13"/>
      <c r="LY17" s="13"/>
      <c r="LZ17" s="13"/>
      <c r="MA17" s="13"/>
      <c r="MB17" s="13"/>
      <c r="MC17" s="13"/>
      <c r="MD17" s="13"/>
      <c r="ME17" s="13"/>
      <c r="MF17" s="13"/>
      <c r="MG17" s="13"/>
      <c r="MH17" s="13"/>
      <c r="MI17" s="13"/>
      <c r="MJ17" s="13"/>
      <c r="MK17" s="13"/>
      <c r="ML17" s="13"/>
      <c r="MM17" s="13"/>
      <c r="MN17" s="13"/>
      <c r="MO17" s="13"/>
      <c r="MP17" s="13"/>
      <c r="MQ17" s="13"/>
      <c r="MR17" s="13"/>
      <c r="MS17" s="13"/>
      <c r="MT17" s="13"/>
      <c r="MU17" s="13"/>
      <c r="MV17" s="13"/>
      <c r="MW17" s="13"/>
      <c r="MX17" s="13"/>
      <c r="MY17" s="13"/>
      <c r="MZ17" s="13"/>
      <c r="NA17" s="13"/>
      <c r="NB17" s="13"/>
      <c r="NC17" s="13"/>
      <c r="ND17" s="13"/>
      <c r="NE17" s="13"/>
    </row>
    <row r="18" spans="1:369" ht="20" customHeight="1" x14ac:dyDescent="0.15">
      <c r="A18" s="138"/>
      <c r="B18" s="139"/>
      <c r="C18" s="15" t="s">
        <v>11</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c r="IV18" s="13"/>
      <c r="IW18" s="13"/>
      <c r="IX18" s="13"/>
      <c r="IY18" s="13"/>
      <c r="IZ18" s="13"/>
      <c r="JA18" s="13"/>
      <c r="JB18" s="13"/>
      <c r="JC18" s="13"/>
      <c r="JD18" s="13"/>
      <c r="JE18" s="13"/>
      <c r="JF18" s="13"/>
      <c r="JG18" s="13"/>
      <c r="JH18" s="13"/>
      <c r="JI18" s="13"/>
      <c r="JJ18" s="13"/>
      <c r="JK18" s="13"/>
      <c r="JL18" s="13"/>
      <c r="JM18" s="13"/>
      <c r="JN18" s="13"/>
      <c r="JO18" s="13"/>
      <c r="JP18" s="13"/>
      <c r="JQ18" s="13"/>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row>
    <row r="19" spans="1:369" ht="20" customHeight="1" x14ac:dyDescent="0.15">
      <c r="A19" s="140"/>
      <c r="B19" s="141"/>
      <c r="C19" s="15" t="s">
        <v>12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c r="IW19" s="13"/>
      <c r="IX19" s="13"/>
      <c r="IY19" s="13"/>
      <c r="IZ19" s="13"/>
      <c r="JA19" s="13"/>
      <c r="JB19" s="13"/>
      <c r="JC19" s="13"/>
      <c r="JD19" s="13"/>
      <c r="JE19" s="13"/>
      <c r="JF19" s="13"/>
      <c r="JG19" s="13"/>
      <c r="JH19" s="13"/>
      <c r="JI19" s="13"/>
      <c r="JJ19" s="13"/>
      <c r="JK19" s="13"/>
      <c r="JL19" s="13"/>
      <c r="JM19" s="13"/>
      <c r="JN19" s="13"/>
      <c r="JO19" s="13"/>
      <c r="JP19" s="13"/>
      <c r="JQ19" s="13"/>
      <c r="JR19" s="13"/>
      <c r="JS19" s="13"/>
      <c r="JT19" s="13"/>
      <c r="JU19" s="13"/>
      <c r="JV19" s="13"/>
      <c r="JW19" s="13"/>
      <c r="JX19" s="13"/>
      <c r="JY19" s="13"/>
      <c r="JZ19" s="13"/>
      <c r="KA19" s="13"/>
      <c r="KB19" s="13"/>
      <c r="KC19" s="13"/>
      <c r="KD19" s="13"/>
      <c r="KE19" s="13"/>
      <c r="KF19" s="13"/>
      <c r="KG19" s="13"/>
      <c r="KH19" s="13"/>
      <c r="KI19" s="13"/>
      <c r="KJ19" s="13"/>
      <c r="KK19" s="13"/>
      <c r="KL19" s="13"/>
      <c r="KM19" s="13"/>
      <c r="KN19" s="13"/>
      <c r="KO19" s="13"/>
      <c r="KP19" s="13"/>
      <c r="KQ19" s="13"/>
      <c r="KR19" s="13"/>
      <c r="KS19" s="13"/>
      <c r="KT19" s="13"/>
      <c r="KU19" s="13"/>
      <c r="KV19" s="13"/>
      <c r="KW19" s="13"/>
      <c r="KX19" s="13"/>
      <c r="KY19" s="13"/>
      <c r="KZ19" s="13"/>
      <c r="LA19" s="13"/>
      <c r="LB19" s="13"/>
      <c r="LC19" s="13"/>
      <c r="LD19" s="13"/>
      <c r="LE19" s="13"/>
      <c r="LF19" s="13"/>
      <c r="LG19" s="13"/>
      <c r="LH19" s="13"/>
      <c r="LI19" s="13"/>
      <c r="LJ19" s="13"/>
      <c r="LK19" s="13"/>
      <c r="LL19" s="13"/>
      <c r="LM19" s="13"/>
      <c r="LN19" s="13"/>
      <c r="LO19" s="13"/>
      <c r="LP19" s="13"/>
      <c r="LQ19" s="13"/>
      <c r="LR19" s="13"/>
      <c r="LS19" s="13"/>
      <c r="LT19" s="13"/>
      <c r="LU19" s="13"/>
      <c r="LV19" s="13"/>
      <c r="LW19" s="13"/>
      <c r="LX19" s="13"/>
      <c r="LY19" s="13"/>
      <c r="LZ19" s="13"/>
      <c r="MA19" s="13"/>
      <c r="MB19" s="13"/>
      <c r="MC19" s="13"/>
      <c r="MD19" s="13"/>
      <c r="ME19" s="13"/>
      <c r="MF19" s="13"/>
      <c r="MG19" s="13"/>
      <c r="MH19" s="13"/>
      <c r="MI19" s="13"/>
      <c r="MJ19" s="13"/>
      <c r="MK19" s="13"/>
      <c r="ML19" s="13"/>
      <c r="MM19" s="13"/>
      <c r="MN19" s="13"/>
      <c r="MO19" s="13"/>
      <c r="MP19" s="13"/>
      <c r="MQ19" s="13"/>
      <c r="MR19" s="13"/>
      <c r="MS19" s="13"/>
      <c r="MT19" s="13"/>
      <c r="MU19" s="13"/>
      <c r="MV19" s="13"/>
      <c r="MW19" s="13"/>
      <c r="MX19" s="13"/>
      <c r="MY19" s="13"/>
      <c r="MZ19" s="13"/>
      <c r="NA19" s="13"/>
      <c r="NB19" s="13"/>
      <c r="NC19" s="13"/>
      <c r="ND19" s="13"/>
      <c r="NE19" s="13"/>
    </row>
    <row r="20" spans="1:369" ht="20" customHeight="1" x14ac:dyDescent="0.15">
      <c r="A20" s="136" t="s">
        <v>6</v>
      </c>
      <c r="B20" s="137"/>
      <c r="C20" s="15" t="s">
        <v>10</v>
      </c>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c r="IW20" s="13"/>
      <c r="IX20" s="13"/>
      <c r="IY20" s="13"/>
      <c r="IZ20" s="13"/>
      <c r="JA20" s="13"/>
      <c r="JB20" s="13"/>
      <c r="JC20" s="13"/>
      <c r="JD20" s="13"/>
      <c r="JE20" s="13"/>
      <c r="JF20" s="13"/>
      <c r="JG20" s="13"/>
      <c r="JH20" s="13"/>
      <c r="JI20" s="13"/>
      <c r="JJ20" s="13"/>
      <c r="JK20" s="13"/>
      <c r="JL20" s="13"/>
      <c r="JM20" s="13"/>
      <c r="JN20" s="13"/>
      <c r="JO20" s="13"/>
      <c r="JP20" s="13"/>
      <c r="JQ20" s="13"/>
      <c r="JR20" s="13"/>
      <c r="JS20" s="13"/>
      <c r="JT20" s="13"/>
      <c r="JU20" s="13"/>
      <c r="JV20" s="13"/>
      <c r="JW20" s="13"/>
      <c r="JX20" s="13"/>
      <c r="JY20" s="13"/>
      <c r="JZ20" s="13"/>
      <c r="KA20" s="13"/>
      <c r="KB20" s="13"/>
      <c r="KC20" s="13"/>
      <c r="KD20" s="13"/>
      <c r="KE20" s="13"/>
      <c r="KF20" s="13"/>
      <c r="KG20" s="13"/>
      <c r="KH20" s="13"/>
      <c r="KI20" s="13"/>
      <c r="KJ20" s="13"/>
      <c r="KK20" s="13"/>
      <c r="KL20" s="13"/>
      <c r="KM20" s="13"/>
      <c r="KN20" s="13"/>
      <c r="KO20" s="13"/>
      <c r="KP20" s="13"/>
      <c r="KQ20" s="13"/>
      <c r="KR20" s="13"/>
      <c r="KS20" s="13"/>
      <c r="KT20" s="13"/>
      <c r="KU20" s="13"/>
      <c r="KV20" s="13"/>
      <c r="KW20" s="13"/>
      <c r="KX20" s="13"/>
      <c r="KY20" s="13"/>
      <c r="KZ20" s="13"/>
      <c r="LA20" s="13"/>
      <c r="LB20" s="13"/>
      <c r="LC20" s="13"/>
      <c r="LD20" s="13"/>
      <c r="LE20" s="13"/>
      <c r="LF20" s="13"/>
      <c r="LG20" s="13"/>
      <c r="LH20" s="13"/>
      <c r="LI20" s="13"/>
      <c r="LJ20" s="13"/>
      <c r="LK20" s="13"/>
      <c r="LL20" s="13"/>
      <c r="LM20" s="13"/>
      <c r="LN20" s="13"/>
      <c r="LO20" s="13"/>
      <c r="LP20" s="13"/>
      <c r="LQ20" s="13"/>
      <c r="LR20" s="13"/>
      <c r="LS20" s="13"/>
      <c r="LT20" s="13"/>
      <c r="LU20" s="13"/>
      <c r="LV20" s="13"/>
      <c r="LW20" s="13"/>
      <c r="LX20" s="13"/>
      <c r="LY20" s="13"/>
      <c r="LZ20" s="13"/>
      <c r="MA20" s="13"/>
      <c r="MB20" s="13"/>
      <c r="MC20" s="13"/>
      <c r="MD20" s="13"/>
      <c r="ME20" s="13"/>
      <c r="MF20" s="13"/>
      <c r="MG20" s="13"/>
      <c r="MH20" s="13"/>
      <c r="MI20" s="13"/>
      <c r="MJ20" s="13"/>
      <c r="MK20" s="13"/>
      <c r="ML20" s="13"/>
      <c r="MM20" s="13"/>
      <c r="MN20" s="13"/>
      <c r="MO20" s="13"/>
      <c r="MP20" s="13"/>
      <c r="MQ20" s="13"/>
      <c r="MR20" s="13"/>
      <c r="MS20" s="13"/>
      <c r="MT20" s="13"/>
      <c r="MU20" s="13"/>
      <c r="MV20" s="13"/>
      <c r="MW20" s="13"/>
      <c r="MX20" s="13"/>
      <c r="MY20" s="13"/>
      <c r="MZ20" s="13"/>
      <c r="NA20" s="13"/>
      <c r="NB20" s="13"/>
      <c r="NC20" s="13"/>
      <c r="ND20" s="13"/>
      <c r="NE20" s="13"/>
    </row>
    <row r="21" spans="1:369" ht="20" customHeight="1" x14ac:dyDescent="0.15">
      <c r="A21" s="138"/>
      <c r="B21" s="139"/>
      <c r="C21" s="15" t="s">
        <v>11</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c r="IW21" s="13"/>
      <c r="IX21" s="13"/>
      <c r="IY21" s="13"/>
      <c r="IZ21" s="13"/>
      <c r="JA21" s="13"/>
      <c r="JB21" s="13"/>
      <c r="JC21" s="13"/>
      <c r="JD21" s="13"/>
      <c r="JE21" s="13"/>
      <c r="JF21" s="13"/>
      <c r="JG21" s="13"/>
      <c r="JH21" s="13"/>
      <c r="JI21" s="13"/>
      <c r="JJ21" s="13"/>
      <c r="JK21" s="13"/>
      <c r="JL21" s="13"/>
      <c r="JM21" s="13"/>
      <c r="JN21" s="13"/>
      <c r="JO21" s="13"/>
      <c r="JP21" s="13"/>
      <c r="JQ21" s="13"/>
      <c r="JR21" s="13"/>
      <c r="JS21" s="13"/>
      <c r="JT21" s="13"/>
      <c r="JU21" s="13"/>
      <c r="JV21" s="13"/>
      <c r="JW21" s="13"/>
      <c r="JX21" s="13"/>
      <c r="JY21" s="13"/>
      <c r="JZ21" s="13"/>
      <c r="KA21" s="13"/>
      <c r="KB21" s="13"/>
      <c r="KC21" s="13"/>
      <c r="KD21" s="13"/>
      <c r="KE21" s="13"/>
      <c r="KF21" s="13"/>
      <c r="KG21" s="13"/>
      <c r="KH21" s="13"/>
      <c r="KI21" s="13"/>
      <c r="KJ21" s="13"/>
      <c r="KK21" s="13"/>
      <c r="KL21" s="13"/>
      <c r="KM21" s="13"/>
      <c r="KN21" s="13"/>
      <c r="KO21" s="13"/>
      <c r="KP21" s="13"/>
      <c r="KQ21" s="13"/>
      <c r="KR21" s="13"/>
      <c r="KS21" s="13"/>
      <c r="KT21" s="13"/>
      <c r="KU21" s="13"/>
      <c r="KV21" s="13"/>
      <c r="KW21" s="13"/>
      <c r="KX21" s="13"/>
      <c r="KY21" s="13"/>
      <c r="KZ21" s="13"/>
      <c r="LA21" s="13"/>
      <c r="LB21" s="13"/>
      <c r="LC21" s="13"/>
      <c r="LD21" s="13"/>
      <c r="LE21" s="13"/>
      <c r="LF21" s="13"/>
      <c r="LG21" s="13"/>
      <c r="LH21" s="13"/>
      <c r="LI21" s="13"/>
      <c r="LJ21" s="13"/>
      <c r="LK21" s="13"/>
      <c r="LL21" s="13"/>
      <c r="LM21" s="13"/>
      <c r="LN21" s="13"/>
      <c r="LO21" s="13"/>
      <c r="LP21" s="13"/>
      <c r="LQ21" s="13"/>
      <c r="LR21" s="13"/>
      <c r="LS21" s="13"/>
      <c r="LT21" s="13"/>
      <c r="LU21" s="13"/>
      <c r="LV21" s="13"/>
      <c r="LW21" s="13"/>
      <c r="LX21" s="13"/>
      <c r="LY21" s="13"/>
      <c r="LZ21" s="13"/>
      <c r="MA21" s="13"/>
      <c r="MB21" s="13"/>
      <c r="MC21" s="13"/>
      <c r="MD21" s="13"/>
      <c r="ME21" s="13"/>
      <c r="MF21" s="13"/>
      <c r="MG21" s="13"/>
      <c r="MH21" s="13"/>
      <c r="MI21" s="13"/>
      <c r="MJ21" s="13"/>
      <c r="MK21" s="13"/>
      <c r="ML21" s="13"/>
      <c r="MM21" s="13"/>
      <c r="MN21" s="13"/>
      <c r="MO21" s="13"/>
      <c r="MP21" s="13"/>
      <c r="MQ21" s="13"/>
      <c r="MR21" s="13"/>
      <c r="MS21" s="13"/>
      <c r="MT21" s="13"/>
      <c r="MU21" s="13"/>
      <c r="MV21" s="13"/>
      <c r="MW21" s="13"/>
      <c r="MX21" s="13"/>
      <c r="MY21" s="13"/>
      <c r="MZ21" s="13"/>
      <c r="NA21" s="13"/>
      <c r="NB21" s="13"/>
      <c r="NC21" s="13"/>
      <c r="ND21" s="13"/>
      <c r="NE21" s="13"/>
    </row>
    <row r="22" spans="1:369" ht="20" customHeight="1" x14ac:dyDescent="0.15">
      <c r="A22" s="140"/>
      <c r="B22" s="141"/>
      <c r="C22" s="15" t="s">
        <v>12</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c r="IV22" s="13"/>
      <c r="IW22" s="13"/>
      <c r="IX22" s="13"/>
      <c r="IY22" s="13"/>
      <c r="IZ22" s="13"/>
      <c r="JA22" s="13"/>
      <c r="JB22" s="13"/>
      <c r="JC22" s="13"/>
      <c r="JD22" s="13"/>
      <c r="JE22" s="13"/>
      <c r="JF22" s="13"/>
      <c r="JG22" s="13"/>
      <c r="JH22" s="13"/>
      <c r="JI22" s="13"/>
      <c r="JJ22" s="13"/>
      <c r="JK22" s="13"/>
      <c r="JL22" s="13"/>
      <c r="JM22" s="13"/>
      <c r="JN22" s="13"/>
      <c r="JO22" s="13"/>
      <c r="JP22" s="13"/>
      <c r="JQ22" s="13"/>
      <c r="JR22" s="13"/>
      <c r="JS22" s="13"/>
      <c r="JT22" s="13"/>
      <c r="JU22" s="13"/>
      <c r="JV22" s="13"/>
      <c r="JW22" s="13"/>
      <c r="JX22" s="13"/>
      <c r="JY22" s="13"/>
      <c r="JZ22" s="13"/>
      <c r="KA22" s="13"/>
      <c r="KB22" s="13"/>
      <c r="KC22" s="13"/>
      <c r="KD22" s="13"/>
      <c r="KE22" s="13"/>
      <c r="KF22" s="13"/>
      <c r="KG22" s="13"/>
      <c r="KH22" s="13"/>
      <c r="KI22" s="13"/>
      <c r="KJ22" s="13"/>
      <c r="KK22" s="13"/>
      <c r="KL22" s="13"/>
      <c r="KM22" s="13"/>
      <c r="KN22" s="13"/>
      <c r="KO22" s="13"/>
      <c r="KP22" s="13"/>
      <c r="KQ22" s="13"/>
      <c r="KR22" s="13"/>
      <c r="KS22" s="13"/>
      <c r="KT22" s="13"/>
      <c r="KU22" s="13"/>
      <c r="KV22" s="13"/>
      <c r="KW22" s="13"/>
      <c r="KX22" s="13"/>
      <c r="KY22" s="13"/>
      <c r="KZ22" s="13"/>
      <c r="LA22" s="13"/>
      <c r="LB22" s="13"/>
      <c r="LC22" s="13"/>
      <c r="LD22" s="13"/>
      <c r="LE22" s="13"/>
      <c r="LF22" s="13"/>
      <c r="LG22" s="13"/>
      <c r="LH22" s="13"/>
      <c r="LI22" s="13"/>
      <c r="LJ22" s="13"/>
      <c r="LK22" s="13"/>
      <c r="LL22" s="13"/>
      <c r="LM22" s="13"/>
      <c r="LN22" s="13"/>
      <c r="LO22" s="13"/>
      <c r="LP22" s="13"/>
      <c r="LQ22" s="13"/>
      <c r="LR22" s="13"/>
      <c r="LS22" s="13"/>
      <c r="LT22" s="13"/>
      <c r="LU22" s="13"/>
      <c r="LV22" s="13"/>
      <c r="LW22" s="13"/>
      <c r="LX22" s="13"/>
      <c r="LY22" s="13"/>
      <c r="LZ22" s="13"/>
      <c r="MA22" s="13"/>
      <c r="MB22" s="13"/>
      <c r="MC22" s="13"/>
      <c r="MD22" s="13"/>
      <c r="ME22" s="13"/>
      <c r="MF22" s="13"/>
      <c r="MG22" s="13"/>
      <c r="MH22" s="13"/>
      <c r="MI22" s="13"/>
      <c r="MJ22" s="13"/>
      <c r="MK22" s="13"/>
      <c r="ML22" s="13"/>
      <c r="MM22" s="13"/>
      <c r="MN22" s="13"/>
      <c r="MO22" s="13"/>
      <c r="MP22" s="13"/>
      <c r="MQ22" s="13"/>
      <c r="MR22" s="13"/>
      <c r="MS22" s="13"/>
      <c r="MT22" s="13"/>
      <c r="MU22" s="13"/>
      <c r="MV22" s="13"/>
      <c r="MW22" s="13"/>
      <c r="MX22" s="13"/>
      <c r="MY22" s="13"/>
      <c r="MZ22" s="13"/>
      <c r="NA22" s="13"/>
      <c r="NB22" s="13"/>
      <c r="NC22" s="13"/>
      <c r="ND22" s="13"/>
      <c r="NE22" s="13"/>
    </row>
    <row r="23" spans="1:369" ht="20" customHeight="1" x14ac:dyDescent="0.15">
      <c r="A23" s="136" t="s">
        <v>7</v>
      </c>
      <c r="B23" s="137"/>
      <c r="C23" s="15" t="s">
        <v>10</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c r="IV23" s="13"/>
      <c r="IW23" s="13"/>
      <c r="IX23" s="13"/>
      <c r="IY23" s="13"/>
      <c r="IZ23" s="13"/>
      <c r="JA23" s="13"/>
      <c r="JB23" s="13"/>
      <c r="JC23" s="13"/>
      <c r="JD23" s="13"/>
      <c r="JE23" s="13"/>
      <c r="JF23" s="13"/>
      <c r="JG23" s="13"/>
      <c r="JH23" s="13"/>
      <c r="JI23" s="13"/>
      <c r="JJ23" s="13"/>
      <c r="JK23" s="13"/>
      <c r="JL23" s="13"/>
      <c r="JM23" s="13"/>
      <c r="JN23" s="13"/>
      <c r="JO23" s="13"/>
      <c r="JP23" s="13"/>
      <c r="JQ23" s="13"/>
      <c r="JR23" s="13"/>
      <c r="JS23" s="13"/>
      <c r="JT23" s="13"/>
      <c r="JU23" s="13"/>
      <c r="JV23" s="13"/>
      <c r="JW23" s="13"/>
      <c r="JX23" s="13"/>
      <c r="JY23" s="13"/>
      <c r="JZ23" s="13"/>
      <c r="KA23" s="13"/>
      <c r="KB23" s="13"/>
      <c r="KC23" s="13"/>
      <c r="KD23" s="13"/>
      <c r="KE23" s="13"/>
      <c r="KF23" s="13"/>
      <c r="KG23" s="13"/>
      <c r="KH23" s="13"/>
      <c r="KI23" s="13"/>
      <c r="KJ23" s="13"/>
      <c r="KK23" s="13"/>
      <c r="KL23" s="13"/>
      <c r="KM23" s="13"/>
      <c r="KN23" s="13"/>
      <c r="KO23" s="13"/>
      <c r="KP23" s="13"/>
      <c r="KQ23" s="13"/>
      <c r="KR23" s="13"/>
      <c r="KS23" s="13"/>
      <c r="KT23" s="13"/>
      <c r="KU23" s="13"/>
      <c r="KV23" s="13"/>
      <c r="KW23" s="13"/>
      <c r="KX23" s="13"/>
      <c r="KY23" s="13"/>
      <c r="KZ23" s="13"/>
      <c r="LA23" s="13"/>
      <c r="LB23" s="13"/>
      <c r="LC23" s="13"/>
      <c r="LD23" s="13"/>
      <c r="LE23" s="13"/>
      <c r="LF23" s="13"/>
      <c r="LG23" s="13"/>
      <c r="LH23" s="13"/>
      <c r="LI23" s="13"/>
      <c r="LJ23" s="13"/>
      <c r="LK23" s="13"/>
      <c r="LL23" s="13"/>
      <c r="LM23" s="13"/>
      <c r="LN23" s="13"/>
      <c r="LO23" s="13"/>
      <c r="LP23" s="13"/>
      <c r="LQ23" s="13"/>
      <c r="LR23" s="13"/>
      <c r="LS23" s="13"/>
      <c r="LT23" s="13"/>
      <c r="LU23" s="13"/>
      <c r="LV23" s="13"/>
      <c r="LW23" s="13"/>
      <c r="LX23" s="13"/>
      <c r="LY23" s="13"/>
      <c r="LZ23" s="13"/>
      <c r="MA23" s="13"/>
      <c r="MB23" s="13"/>
      <c r="MC23" s="13"/>
      <c r="MD23" s="13"/>
      <c r="ME23" s="13"/>
      <c r="MF23" s="13"/>
      <c r="MG23" s="13"/>
      <c r="MH23" s="13"/>
      <c r="MI23" s="13"/>
      <c r="MJ23" s="13"/>
      <c r="MK23" s="13"/>
      <c r="ML23" s="13"/>
      <c r="MM23" s="13"/>
      <c r="MN23" s="13"/>
      <c r="MO23" s="13"/>
      <c r="MP23" s="13"/>
      <c r="MQ23" s="13"/>
      <c r="MR23" s="13"/>
      <c r="MS23" s="13"/>
      <c r="MT23" s="13"/>
      <c r="MU23" s="13"/>
      <c r="MV23" s="13"/>
      <c r="MW23" s="13"/>
      <c r="MX23" s="13"/>
      <c r="MY23" s="13"/>
      <c r="MZ23" s="13"/>
      <c r="NA23" s="13"/>
      <c r="NB23" s="13"/>
      <c r="NC23" s="13"/>
      <c r="ND23" s="13"/>
      <c r="NE23" s="13"/>
    </row>
    <row r="24" spans="1:369" ht="20" customHeight="1" x14ac:dyDescent="0.15">
      <c r="A24" s="138"/>
      <c r="B24" s="139"/>
      <c r="C24" s="15" t="s">
        <v>11</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c r="IX24" s="13"/>
      <c r="IY24" s="13"/>
      <c r="IZ24" s="13"/>
      <c r="JA24" s="13"/>
      <c r="JB24" s="13"/>
      <c r="JC24" s="13"/>
      <c r="JD24" s="13"/>
      <c r="JE24" s="13"/>
      <c r="JF24" s="13"/>
      <c r="JG24" s="13"/>
      <c r="JH24" s="13"/>
      <c r="JI24" s="13"/>
      <c r="JJ24" s="13"/>
      <c r="JK24" s="13"/>
      <c r="JL24" s="13"/>
      <c r="JM24" s="13"/>
      <c r="JN24" s="13"/>
      <c r="JO24" s="13"/>
      <c r="JP24" s="13"/>
      <c r="JQ24" s="13"/>
      <c r="JR24" s="13"/>
      <c r="JS24" s="13"/>
      <c r="JT24" s="13"/>
      <c r="JU24" s="13"/>
      <c r="JV24" s="13"/>
      <c r="JW24" s="13"/>
      <c r="JX24" s="13"/>
      <c r="JY24" s="13"/>
      <c r="JZ24" s="13"/>
      <c r="KA24" s="13"/>
      <c r="KB24" s="13"/>
      <c r="KC24" s="13"/>
      <c r="KD24" s="13"/>
      <c r="KE24" s="13"/>
      <c r="KF24" s="13"/>
      <c r="KG24" s="13"/>
      <c r="KH24" s="13"/>
      <c r="KI24" s="13"/>
      <c r="KJ24" s="13"/>
      <c r="KK24" s="13"/>
      <c r="KL24" s="13"/>
      <c r="KM24" s="13"/>
      <c r="KN24" s="13"/>
      <c r="KO24" s="13"/>
      <c r="KP24" s="13"/>
      <c r="KQ24" s="13"/>
      <c r="KR24" s="13"/>
      <c r="KS24" s="13"/>
      <c r="KT24" s="13"/>
      <c r="KU24" s="13"/>
      <c r="KV24" s="13"/>
      <c r="KW24" s="13"/>
      <c r="KX24" s="13"/>
      <c r="KY24" s="13"/>
      <c r="KZ24" s="13"/>
      <c r="LA24" s="13"/>
      <c r="LB24" s="13"/>
      <c r="LC24" s="13"/>
      <c r="LD24" s="13"/>
      <c r="LE24" s="13"/>
      <c r="LF24" s="13"/>
      <c r="LG24" s="13"/>
      <c r="LH24" s="13"/>
      <c r="LI24" s="13"/>
      <c r="LJ24" s="13"/>
      <c r="LK24" s="13"/>
      <c r="LL24" s="13"/>
      <c r="LM24" s="13"/>
      <c r="LN24" s="13"/>
      <c r="LO24" s="13"/>
      <c r="LP24" s="13"/>
      <c r="LQ24" s="13"/>
      <c r="LR24" s="13"/>
      <c r="LS24" s="13"/>
      <c r="LT24" s="13"/>
      <c r="LU24" s="13"/>
      <c r="LV24" s="13"/>
      <c r="LW24" s="13"/>
      <c r="LX24" s="13"/>
      <c r="LY24" s="13"/>
      <c r="LZ24" s="13"/>
      <c r="MA24" s="13"/>
      <c r="MB24" s="13"/>
      <c r="MC24" s="13"/>
      <c r="MD24" s="13"/>
      <c r="ME24" s="13"/>
      <c r="MF24" s="13"/>
      <c r="MG24" s="13"/>
      <c r="MH24" s="13"/>
      <c r="MI24" s="13"/>
      <c r="MJ24" s="13"/>
      <c r="MK24" s="13"/>
      <c r="ML24" s="13"/>
      <c r="MM24" s="13"/>
      <c r="MN24" s="13"/>
      <c r="MO24" s="13"/>
      <c r="MP24" s="13"/>
      <c r="MQ24" s="13"/>
      <c r="MR24" s="13"/>
      <c r="MS24" s="13"/>
      <c r="MT24" s="13"/>
      <c r="MU24" s="13"/>
      <c r="MV24" s="13"/>
      <c r="MW24" s="13"/>
      <c r="MX24" s="13"/>
      <c r="MY24" s="13"/>
      <c r="MZ24" s="13"/>
      <c r="NA24" s="13"/>
      <c r="NB24" s="13"/>
      <c r="NC24" s="13"/>
      <c r="ND24" s="13"/>
      <c r="NE24" s="13"/>
    </row>
    <row r="25" spans="1:369" ht="20" customHeight="1" x14ac:dyDescent="0.15">
      <c r="A25" s="140"/>
      <c r="B25" s="141"/>
      <c r="C25" s="15" t="s">
        <v>12</v>
      </c>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c r="IX25" s="13"/>
      <c r="IY25" s="13"/>
      <c r="IZ25" s="13"/>
      <c r="JA25" s="13"/>
      <c r="JB25" s="13"/>
      <c r="JC25" s="13"/>
      <c r="JD25" s="13"/>
      <c r="JE25" s="13"/>
      <c r="JF25" s="13"/>
      <c r="JG25" s="13"/>
      <c r="JH25" s="13"/>
      <c r="JI25" s="13"/>
      <c r="JJ25" s="13"/>
      <c r="JK25" s="13"/>
      <c r="JL25" s="13"/>
      <c r="JM25" s="13"/>
      <c r="JN25" s="13"/>
      <c r="JO25" s="13"/>
      <c r="JP25" s="13"/>
      <c r="JQ25" s="13"/>
      <c r="JR25" s="13"/>
      <c r="JS25" s="13"/>
      <c r="JT25" s="13"/>
      <c r="JU25" s="13"/>
      <c r="JV25" s="13"/>
      <c r="JW25" s="13"/>
      <c r="JX25" s="13"/>
      <c r="JY25" s="13"/>
      <c r="JZ25" s="13"/>
      <c r="KA25" s="13"/>
      <c r="KB25" s="13"/>
      <c r="KC25" s="13"/>
      <c r="KD25" s="13"/>
      <c r="KE25" s="13"/>
      <c r="KF25" s="13"/>
      <c r="KG25" s="13"/>
      <c r="KH25" s="13"/>
      <c r="KI25" s="13"/>
      <c r="KJ25" s="13"/>
      <c r="KK25" s="13"/>
      <c r="KL25" s="13"/>
      <c r="KM25" s="13"/>
      <c r="KN25" s="13"/>
      <c r="KO25" s="13"/>
      <c r="KP25" s="13"/>
      <c r="KQ25" s="13"/>
      <c r="KR25" s="13"/>
      <c r="KS25" s="13"/>
      <c r="KT25" s="13"/>
      <c r="KU25" s="13"/>
      <c r="KV25" s="13"/>
      <c r="KW25" s="13"/>
      <c r="KX25" s="13"/>
      <c r="KY25" s="13"/>
      <c r="KZ25" s="13"/>
      <c r="LA25" s="13"/>
      <c r="LB25" s="13"/>
      <c r="LC25" s="13"/>
      <c r="LD25" s="13"/>
      <c r="LE25" s="13"/>
      <c r="LF25" s="13"/>
      <c r="LG25" s="13"/>
      <c r="LH25" s="13"/>
      <c r="LI25" s="13"/>
      <c r="LJ25" s="13"/>
      <c r="LK25" s="13"/>
      <c r="LL25" s="13"/>
      <c r="LM25" s="13"/>
      <c r="LN25" s="13"/>
      <c r="LO25" s="13"/>
      <c r="LP25" s="13"/>
      <c r="LQ25" s="13"/>
      <c r="LR25" s="13"/>
      <c r="LS25" s="13"/>
      <c r="LT25" s="13"/>
      <c r="LU25" s="13"/>
      <c r="LV25" s="13"/>
      <c r="LW25" s="13"/>
      <c r="LX25" s="13"/>
      <c r="LY25" s="13"/>
      <c r="LZ25" s="13"/>
      <c r="MA25" s="13"/>
      <c r="MB25" s="13"/>
      <c r="MC25" s="13"/>
      <c r="MD25" s="13"/>
      <c r="ME25" s="13"/>
      <c r="MF25" s="13"/>
      <c r="MG25" s="13"/>
      <c r="MH25" s="13"/>
      <c r="MI25" s="13"/>
      <c r="MJ25" s="13"/>
      <c r="MK25" s="13"/>
      <c r="ML25" s="13"/>
      <c r="MM25" s="13"/>
      <c r="MN25" s="13"/>
      <c r="MO25" s="13"/>
      <c r="MP25" s="13"/>
      <c r="MQ25" s="13"/>
      <c r="MR25" s="13"/>
      <c r="MS25" s="13"/>
      <c r="MT25" s="13"/>
      <c r="MU25" s="13"/>
      <c r="MV25" s="13"/>
      <c r="MW25" s="13"/>
      <c r="MX25" s="13"/>
      <c r="MY25" s="13"/>
      <c r="MZ25" s="13"/>
      <c r="NA25" s="13"/>
      <c r="NB25" s="13"/>
      <c r="NC25" s="13"/>
      <c r="ND25" s="13"/>
      <c r="NE25" s="13"/>
    </row>
    <row r="26" spans="1:369" ht="20" customHeight="1" x14ac:dyDescent="0.15">
      <c r="A26" s="136" t="s">
        <v>8</v>
      </c>
      <c r="B26" s="137"/>
      <c r="C26" s="15" t="s">
        <v>10</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c r="IW26" s="13"/>
      <c r="IX26" s="13"/>
      <c r="IY26" s="13"/>
      <c r="IZ26" s="13"/>
      <c r="JA26" s="13"/>
      <c r="JB26" s="13"/>
      <c r="JC26" s="13"/>
      <c r="JD26" s="13"/>
      <c r="JE26" s="13"/>
      <c r="JF26" s="13"/>
      <c r="JG26" s="13"/>
      <c r="JH26" s="13"/>
      <c r="JI26" s="13"/>
      <c r="JJ26" s="13"/>
      <c r="JK26" s="13"/>
      <c r="JL26" s="13"/>
      <c r="JM26" s="13"/>
      <c r="JN26" s="13"/>
      <c r="JO26" s="13"/>
      <c r="JP26" s="13"/>
      <c r="JQ26" s="13"/>
      <c r="JR26" s="13"/>
      <c r="JS26" s="13"/>
      <c r="JT26" s="13"/>
      <c r="JU26" s="13"/>
      <c r="JV26" s="13"/>
      <c r="JW26" s="13"/>
      <c r="JX26" s="13"/>
      <c r="JY26" s="13"/>
      <c r="JZ26" s="13"/>
      <c r="KA26" s="13"/>
      <c r="KB26" s="13"/>
      <c r="KC26" s="13"/>
      <c r="KD26" s="13"/>
      <c r="KE26" s="13"/>
      <c r="KF26" s="13"/>
      <c r="KG26" s="13"/>
      <c r="KH26" s="13"/>
      <c r="KI26" s="13"/>
      <c r="KJ26" s="13"/>
      <c r="KK26" s="13"/>
      <c r="KL26" s="13"/>
      <c r="KM26" s="13"/>
      <c r="KN26" s="13"/>
      <c r="KO26" s="13"/>
      <c r="KP26" s="13"/>
      <c r="KQ26" s="13"/>
      <c r="KR26" s="13"/>
      <c r="KS26" s="13"/>
      <c r="KT26" s="13"/>
      <c r="KU26" s="13"/>
      <c r="KV26" s="13"/>
      <c r="KW26" s="13"/>
      <c r="KX26" s="13"/>
      <c r="KY26" s="13"/>
      <c r="KZ26" s="13"/>
      <c r="LA26" s="13"/>
      <c r="LB26" s="13"/>
      <c r="LC26" s="13"/>
      <c r="LD26" s="13"/>
      <c r="LE26" s="13"/>
      <c r="LF26" s="13"/>
      <c r="LG26" s="13"/>
      <c r="LH26" s="13"/>
      <c r="LI26" s="13"/>
      <c r="LJ26" s="13"/>
      <c r="LK26" s="13"/>
      <c r="LL26" s="13"/>
      <c r="LM26" s="13"/>
      <c r="LN26" s="13"/>
      <c r="LO26" s="13"/>
      <c r="LP26" s="13"/>
      <c r="LQ26" s="13"/>
      <c r="LR26" s="13"/>
      <c r="LS26" s="13"/>
      <c r="LT26" s="13"/>
      <c r="LU26" s="13"/>
      <c r="LV26" s="13"/>
      <c r="LW26" s="13"/>
      <c r="LX26" s="13"/>
      <c r="LY26" s="13"/>
      <c r="LZ26" s="13"/>
      <c r="MA26" s="13"/>
      <c r="MB26" s="13"/>
      <c r="MC26" s="13"/>
      <c r="MD26" s="13"/>
      <c r="ME26" s="13"/>
      <c r="MF26" s="13"/>
      <c r="MG26" s="13"/>
      <c r="MH26" s="13"/>
      <c r="MI26" s="13"/>
      <c r="MJ26" s="13"/>
      <c r="MK26" s="13"/>
      <c r="ML26" s="13"/>
      <c r="MM26" s="13"/>
      <c r="MN26" s="13"/>
      <c r="MO26" s="13"/>
      <c r="MP26" s="13"/>
      <c r="MQ26" s="13"/>
      <c r="MR26" s="13"/>
      <c r="MS26" s="13"/>
      <c r="MT26" s="13"/>
      <c r="MU26" s="13"/>
      <c r="MV26" s="13"/>
      <c r="MW26" s="13"/>
      <c r="MX26" s="13"/>
      <c r="MY26" s="13"/>
      <c r="MZ26" s="13"/>
      <c r="NA26" s="13"/>
      <c r="NB26" s="13"/>
      <c r="NC26" s="13"/>
      <c r="ND26" s="13"/>
      <c r="NE26" s="13"/>
    </row>
    <row r="27" spans="1:369" ht="20" customHeight="1" x14ac:dyDescent="0.15">
      <c r="A27" s="138"/>
      <c r="B27" s="139"/>
      <c r="C27" s="15" t="s">
        <v>11</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c r="IX27" s="13"/>
      <c r="IY27" s="13"/>
      <c r="IZ27" s="13"/>
      <c r="JA27" s="13"/>
      <c r="JB27" s="13"/>
      <c r="JC27" s="13"/>
      <c r="JD27" s="13"/>
      <c r="JE27" s="13"/>
      <c r="JF27" s="13"/>
      <c r="JG27" s="13"/>
      <c r="JH27" s="13"/>
      <c r="JI27" s="13"/>
      <c r="JJ27" s="13"/>
      <c r="JK27" s="13"/>
      <c r="JL27" s="13"/>
      <c r="JM27" s="13"/>
      <c r="JN27" s="13"/>
      <c r="JO27" s="13"/>
      <c r="JP27" s="13"/>
      <c r="JQ27" s="13"/>
      <c r="JR27" s="13"/>
      <c r="JS27" s="13"/>
      <c r="JT27" s="13"/>
      <c r="JU27" s="13"/>
      <c r="JV27" s="13"/>
      <c r="JW27" s="13"/>
      <c r="JX27" s="13"/>
      <c r="JY27" s="13"/>
      <c r="JZ27" s="13"/>
      <c r="KA27" s="13"/>
      <c r="KB27" s="13"/>
      <c r="KC27" s="13"/>
      <c r="KD27" s="13"/>
      <c r="KE27" s="13"/>
      <c r="KF27" s="13"/>
      <c r="KG27" s="13"/>
      <c r="KH27" s="13"/>
      <c r="KI27" s="13"/>
      <c r="KJ27" s="13"/>
      <c r="KK27" s="13"/>
      <c r="KL27" s="13"/>
      <c r="KM27" s="13"/>
      <c r="KN27" s="13"/>
      <c r="KO27" s="13"/>
      <c r="KP27" s="13"/>
      <c r="KQ27" s="13"/>
      <c r="KR27" s="13"/>
      <c r="KS27" s="13"/>
      <c r="KT27" s="13"/>
      <c r="KU27" s="13"/>
      <c r="KV27" s="13"/>
      <c r="KW27" s="13"/>
      <c r="KX27" s="13"/>
      <c r="KY27" s="13"/>
      <c r="KZ27" s="13"/>
      <c r="LA27" s="13"/>
      <c r="LB27" s="13"/>
      <c r="LC27" s="13"/>
      <c r="LD27" s="13"/>
      <c r="LE27" s="13"/>
      <c r="LF27" s="13"/>
      <c r="LG27" s="13"/>
      <c r="LH27" s="13"/>
      <c r="LI27" s="13"/>
      <c r="LJ27" s="13"/>
      <c r="LK27" s="13"/>
      <c r="LL27" s="13"/>
      <c r="LM27" s="13"/>
      <c r="LN27" s="13"/>
      <c r="LO27" s="13"/>
      <c r="LP27" s="13"/>
      <c r="LQ27" s="13"/>
      <c r="LR27" s="13"/>
      <c r="LS27" s="13"/>
      <c r="LT27" s="13"/>
      <c r="LU27" s="13"/>
      <c r="LV27" s="13"/>
      <c r="LW27" s="13"/>
      <c r="LX27" s="13"/>
      <c r="LY27" s="13"/>
      <c r="LZ27" s="13"/>
      <c r="MA27" s="13"/>
      <c r="MB27" s="13"/>
      <c r="MC27" s="13"/>
      <c r="MD27" s="13"/>
      <c r="ME27" s="13"/>
      <c r="MF27" s="13"/>
      <c r="MG27" s="13"/>
      <c r="MH27" s="13"/>
      <c r="MI27" s="13"/>
      <c r="MJ27" s="13"/>
      <c r="MK27" s="13"/>
      <c r="ML27" s="13"/>
      <c r="MM27" s="13"/>
      <c r="MN27" s="13"/>
      <c r="MO27" s="13"/>
      <c r="MP27" s="13"/>
      <c r="MQ27" s="13"/>
      <c r="MR27" s="13"/>
      <c r="MS27" s="13"/>
      <c r="MT27" s="13"/>
      <c r="MU27" s="13"/>
      <c r="MV27" s="13"/>
      <c r="MW27" s="13"/>
      <c r="MX27" s="13"/>
      <c r="MY27" s="13"/>
      <c r="MZ27" s="13"/>
      <c r="NA27" s="13"/>
      <c r="NB27" s="13"/>
      <c r="NC27" s="13"/>
      <c r="ND27" s="13"/>
      <c r="NE27" s="13"/>
    </row>
    <row r="28" spans="1:369" ht="20" customHeight="1" x14ac:dyDescent="0.15">
      <c r="A28" s="140"/>
      <c r="B28" s="141"/>
      <c r="C28" s="15" t="s">
        <v>12</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c r="IW28" s="13"/>
      <c r="IX28" s="13"/>
      <c r="IY28" s="13"/>
      <c r="IZ28" s="13"/>
      <c r="JA28" s="13"/>
      <c r="JB28" s="13"/>
      <c r="JC28" s="13"/>
      <c r="JD28" s="13"/>
      <c r="JE28" s="13"/>
      <c r="JF28" s="13"/>
      <c r="JG28" s="13"/>
      <c r="JH28" s="13"/>
      <c r="JI28" s="13"/>
      <c r="JJ28" s="13"/>
      <c r="JK28" s="13"/>
      <c r="JL28" s="13"/>
      <c r="JM28" s="13"/>
      <c r="JN28" s="13"/>
      <c r="JO28" s="13"/>
      <c r="JP28" s="13"/>
      <c r="JQ28" s="13"/>
      <c r="JR28" s="13"/>
      <c r="JS28" s="13"/>
      <c r="JT28" s="13"/>
      <c r="JU28" s="13"/>
      <c r="JV28" s="13"/>
      <c r="JW28" s="13"/>
      <c r="JX28" s="13"/>
      <c r="JY28" s="13"/>
      <c r="JZ28" s="13"/>
      <c r="KA28" s="13"/>
      <c r="KB28" s="13"/>
      <c r="KC28" s="13"/>
      <c r="KD28" s="13"/>
      <c r="KE28" s="13"/>
      <c r="KF28" s="13"/>
      <c r="KG28" s="13"/>
      <c r="KH28" s="13"/>
      <c r="KI28" s="13"/>
      <c r="KJ28" s="13"/>
      <c r="KK28" s="13"/>
      <c r="KL28" s="13"/>
      <c r="KM28" s="13"/>
      <c r="KN28" s="13"/>
      <c r="KO28" s="13"/>
      <c r="KP28" s="13"/>
      <c r="KQ28" s="13"/>
      <c r="KR28" s="13"/>
      <c r="KS28" s="13"/>
      <c r="KT28" s="13"/>
      <c r="KU28" s="13"/>
      <c r="KV28" s="13"/>
      <c r="KW28" s="13"/>
      <c r="KX28" s="13"/>
      <c r="KY28" s="13"/>
      <c r="KZ28" s="13"/>
      <c r="LA28" s="13"/>
      <c r="LB28" s="13"/>
      <c r="LC28" s="13"/>
      <c r="LD28" s="13"/>
      <c r="LE28" s="13"/>
      <c r="LF28" s="13"/>
      <c r="LG28" s="13"/>
      <c r="LH28" s="13"/>
      <c r="LI28" s="13"/>
      <c r="LJ28" s="13"/>
      <c r="LK28" s="13"/>
      <c r="LL28" s="13"/>
      <c r="LM28" s="13"/>
      <c r="LN28" s="13"/>
      <c r="LO28" s="13"/>
      <c r="LP28" s="13"/>
      <c r="LQ28" s="13"/>
      <c r="LR28" s="13"/>
      <c r="LS28" s="13"/>
      <c r="LT28" s="13"/>
      <c r="LU28" s="13"/>
      <c r="LV28" s="13"/>
      <c r="LW28" s="13"/>
      <c r="LX28" s="13"/>
      <c r="LY28" s="13"/>
      <c r="LZ28" s="13"/>
      <c r="MA28" s="13"/>
      <c r="MB28" s="13"/>
      <c r="MC28" s="13"/>
      <c r="MD28" s="13"/>
      <c r="ME28" s="13"/>
      <c r="MF28" s="13"/>
      <c r="MG28" s="13"/>
      <c r="MH28" s="13"/>
      <c r="MI28" s="13"/>
      <c r="MJ28" s="13"/>
      <c r="MK28" s="13"/>
      <c r="ML28" s="13"/>
      <c r="MM28" s="13"/>
      <c r="MN28" s="13"/>
      <c r="MO28" s="13"/>
      <c r="MP28" s="13"/>
      <c r="MQ28" s="13"/>
      <c r="MR28" s="13"/>
      <c r="MS28" s="13"/>
      <c r="MT28" s="13"/>
      <c r="MU28" s="13"/>
      <c r="MV28" s="13"/>
      <c r="MW28" s="13"/>
      <c r="MX28" s="13"/>
      <c r="MY28" s="13"/>
      <c r="MZ28" s="13"/>
      <c r="NA28" s="13"/>
      <c r="NB28" s="13"/>
      <c r="NC28" s="13"/>
      <c r="ND28" s="13"/>
      <c r="NE28" s="13"/>
    </row>
    <row r="29" spans="1:369" ht="20" customHeight="1" x14ac:dyDescent="0.15">
      <c r="A29" s="136" t="s">
        <v>9</v>
      </c>
      <c r="B29" s="137"/>
      <c r="C29" s="15" t="s">
        <v>10</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c r="IW29" s="13"/>
      <c r="IX29" s="13"/>
      <c r="IY29" s="13"/>
      <c r="IZ29" s="13"/>
      <c r="JA29" s="13"/>
      <c r="JB29" s="13"/>
      <c r="JC29" s="13"/>
      <c r="JD29" s="13"/>
      <c r="JE29" s="13"/>
      <c r="JF29" s="13"/>
      <c r="JG29" s="13"/>
      <c r="JH29" s="13"/>
      <c r="JI29" s="13"/>
      <c r="JJ29" s="13"/>
      <c r="JK29" s="13"/>
      <c r="JL29" s="13"/>
      <c r="JM29" s="13"/>
      <c r="JN29" s="13"/>
      <c r="JO29" s="13"/>
      <c r="JP29" s="13"/>
      <c r="JQ29" s="13"/>
      <c r="JR29" s="13"/>
      <c r="JS29" s="13"/>
      <c r="JT29" s="13"/>
      <c r="JU29" s="13"/>
      <c r="JV29" s="13"/>
      <c r="JW29" s="13"/>
      <c r="JX29" s="13"/>
      <c r="JY29" s="13"/>
      <c r="JZ29" s="13"/>
      <c r="KA29" s="13"/>
      <c r="KB29" s="13"/>
      <c r="KC29" s="13"/>
      <c r="KD29" s="13"/>
      <c r="KE29" s="13"/>
      <c r="KF29" s="13"/>
      <c r="KG29" s="13"/>
      <c r="KH29" s="13"/>
      <c r="KI29" s="13"/>
      <c r="KJ29" s="13"/>
      <c r="KK29" s="13"/>
      <c r="KL29" s="13"/>
      <c r="KM29" s="13"/>
      <c r="KN29" s="13"/>
      <c r="KO29" s="13"/>
      <c r="KP29" s="13"/>
      <c r="KQ29" s="13"/>
      <c r="KR29" s="13"/>
      <c r="KS29" s="13"/>
      <c r="KT29" s="13"/>
      <c r="KU29" s="13"/>
      <c r="KV29" s="13"/>
      <c r="KW29" s="13"/>
      <c r="KX29" s="13"/>
      <c r="KY29" s="13"/>
      <c r="KZ29" s="13"/>
      <c r="LA29" s="13"/>
      <c r="LB29" s="13"/>
      <c r="LC29" s="13"/>
      <c r="LD29" s="13"/>
      <c r="LE29" s="13"/>
      <c r="LF29" s="13"/>
      <c r="LG29" s="13"/>
      <c r="LH29" s="13"/>
      <c r="LI29" s="13"/>
      <c r="LJ29" s="13"/>
      <c r="LK29" s="13"/>
      <c r="LL29" s="13"/>
      <c r="LM29" s="13"/>
      <c r="LN29" s="13"/>
      <c r="LO29" s="13"/>
      <c r="LP29" s="13"/>
      <c r="LQ29" s="13"/>
      <c r="LR29" s="13"/>
      <c r="LS29" s="13"/>
      <c r="LT29" s="13"/>
      <c r="LU29" s="13"/>
      <c r="LV29" s="13"/>
      <c r="LW29" s="13"/>
      <c r="LX29" s="13"/>
      <c r="LY29" s="13"/>
      <c r="LZ29" s="13"/>
      <c r="MA29" s="13"/>
      <c r="MB29" s="13"/>
      <c r="MC29" s="13"/>
      <c r="MD29" s="13"/>
      <c r="ME29" s="13"/>
      <c r="MF29" s="13"/>
      <c r="MG29" s="13"/>
      <c r="MH29" s="13"/>
      <c r="MI29" s="13"/>
      <c r="MJ29" s="13"/>
      <c r="MK29" s="13"/>
      <c r="ML29" s="13"/>
      <c r="MM29" s="13"/>
      <c r="MN29" s="13"/>
      <c r="MO29" s="13"/>
      <c r="MP29" s="13"/>
      <c r="MQ29" s="13"/>
      <c r="MR29" s="13"/>
      <c r="MS29" s="13"/>
      <c r="MT29" s="13"/>
      <c r="MU29" s="13"/>
      <c r="MV29" s="13"/>
      <c r="MW29" s="13"/>
      <c r="MX29" s="13"/>
      <c r="MY29" s="13"/>
      <c r="MZ29" s="13"/>
      <c r="NA29" s="13"/>
      <c r="NB29" s="13"/>
      <c r="NC29" s="13"/>
      <c r="ND29" s="13"/>
      <c r="NE29" s="13"/>
    </row>
    <row r="30" spans="1:369" ht="20" customHeight="1" x14ac:dyDescent="0.15">
      <c r="A30" s="138"/>
      <c r="B30" s="139"/>
      <c r="C30" s="15" t="s">
        <v>11</v>
      </c>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c r="IW30" s="13"/>
      <c r="IX30" s="13"/>
      <c r="IY30" s="13"/>
      <c r="IZ30" s="13"/>
      <c r="JA30" s="13"/>
      <c r="JB30" s="13"/>
      <c r="JC30" s="13"/>
      <c r="JD30" s="13"/>
      <c r="JE30" s="13"/>
      <c r="JF30" s="13"/>
      <c r="JG30" s="13"/>
      <c r="JH30" s="13"/>
      <c r="JI30" s="13"/>
      <c r="JJ30" s="13"/>
      <c r="JK30" s="13"/>
      <c r="JL30" s="13"/>
      <c r="JM30" s="13"/>
      <c r="JN30" s="13"/>
      <c r="JO30" s="13"/>
      <c r="JP30" s="13"/>
      <c r="JQ30" s="13"/>
      <c r="JR30" s="13"/>
      <c r="JS30" s="13"/>
      <c r="JT30" s="13"/>
      <c r="JU30" s="13"/>
      <c r="JV30" s="13"/>
      <c r="JW30" s="13"/>
      <c r="JX30" s="13"/>
      <c r="JY30" s="13"/>
      <c r="JZ30" s="13"/>
      <c r="KA30" s="13"/>
      <c r="KB30" s="13"/>
      <c r="KC30" s="13"/>
      <c r="KD30" s="13"/>
      <c r="KE30" s="13"/>
      <c r="KF30" s="13"/>
      <c r="KG30" s="13"/>
      <c r="KH30" s="13"/>
      <c r="KI30" s="13"/>
      <c r="KJ30" s="13"/>
      <c r="KK30" s="13"/>
      <c r="KL30" s="13"/>
      <c r="KM30" s="13"/>
      <c r="KN30" s="13"/>
      <c r="KO30" s="13"/>
      <c r="KP30" s="13"/>
      <c r="KQ30" s="13"/>
      <c r="KR30" s="13"/>
      <c r="KS30" s="13"/>
      <c r="KT30" s="13"/>
      <c r="KU30" s="13"/>
      <c r="KV30" s="13"/>
      <c r="KW30" s="13"/>
      <c r="KX30" s="13"/>
      <c r="KY30" s="13"/>
      <c r="KZ30" s="13"/>
      <c r="LA30" s="13"/>
      <c r="LB30" s="13"/>
      <c r="LC30" s="13"/>
      <c r="LD30" s="13"/>
      <c r="LE30" s="13"/>
      <c r="LF30" s="13"/>
      <c r="LG30" s="13"/>
      <c r="LH30" s="13"/>
      <c r="LI30" s="13"/>
      <c r="LJ30" s="13"/>
      <c r="LK30" s="13"/>
      <c r="LL30" s="13"/>
      <c r="LM30" s="13"/>
      <c r="LN30" s="13"/>
      <c r="LO30" s="13"/>
      <c r="LP30" s="13"/>
      <c r="LQ30" s="13"/>
      <c r="LR30" s="13"/>
      <c r="LS30" s="13"/>
      <c r="LT30" s="13"/>
      <c r="LU30" s="13"/>
      <c r="LV30" s="13"/>
      <c r="LW30" s="13"/>
      <c r="LX30" s="13"/>
      <c r="LY30" s="13"/>
      <c r="LZ30" s="13"/>
      <c r="MA30" s="13"/>
      <c r="MB30" s="13"/>
      <c r="MC30" s="13"/>
      <c r="MD30" s="13"/>
      <c r="ME30" s="13"/>
      <c r="MF30" s="13"/>
      <c r="MG30" s="13"/>
      <c r="MH30" s="13"/>
      <c r="MI30" s="13"/>
      <c r="MJ30" s="13"/>
      <c r="MK30" s="13"/>
      <c r="ML30" s="13"/>
      <c r="MM30" s="13"/>
      <c r="MN30" s="13"/>
      <c r="MO30" s="13"/>
      <c r="MP30" s="13"/>
      <c r="MQ30" s="13"/>
      <c r="MR30" s="13"/>
      <c r="MS30" s="13"/>
      <c r="MT30" s="13"/>
      <c r="MU30" s="13"/>
      <c r="MV30" s="13"/>
      <c r="MW30" s="13"/>
      <c r="MX30" s="13"/>
      <c r="MY30" s="13"/>
      <c r="MZ30" s="13"/>
      <c r="NA30" s="13"/>
      <c r="NB30" s="13"/>
      <c r="NC30" s="13"/>
      <c r="ND30" s="13"/>
      <c r="NE30" s="13"/>
    </row>
    <row r="31" spans="1:369" ht="20" customHeight="1" x14ac:dyDescent="0.15">
      <c r="A31" s="140"/>
      <c r="B31" s="141"/>
      <c r="C31" s="15" t="s">
        <v>12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c r="IW31" s="13"/>
      <c r="IX31" s="13"/>
      <c r="IY31" s="13"/>
      <c r="IZ31" s="13"/>
      <c r="JA31" s="13"/>
      <c r="JB31" s="13"/>
      <c r="JC31" s="13"/>
      <c r="JD31" s="13"/>
      <c r="JE31" s="13"/>
      <c r="JF31" s="13"/>
      <c r="JG31" s="13"/>
      <c r="JH31" s="13"/>
      <c r="JI31" s="13"/>
      <c r="JJ31" s="13"/>
      <c r="JK31" s="13"/>
      <c r="JL31" s="13"/>
      <c r="JM31" s="13"/>
      <c r="JN31" s="13"/>
      <c r="JO31" s="13"/>
      <c r="JP31" s="13"/>
      <c r="JQ31" s="13"/>
      <c r="JR31" s="13"/>
      <c r="JS31" s="13"/>
      <c r="JT31" s="13"/>
      <c r="JU31" s="13"/>
      <c r="JV31" s="13"/>
      <c r="JW31" s="13"/>
      <c r="JX31" s="13"/>
      <c r="JY31" s="13"/>
      <c r="JZ31" s="13"/>
      <c r="KA31" s="13"/>
      <c r="KB31" s="13"/>
      <c r="KC31" s="13"/>
      <c r="KD31" s="13"/>
      <c r="KE31" s="13"/>
      <c r="KF31" s="13"/>
      <c r="KG31" s="13"/>
      <c r="KH31" s="13"/>
      <c r="KI31" s="13"/>
      <c r="KJ31" s="13"/>
      <c r="KK31" s="13"/>
      <c r="KL31" s="13"/>
      <c r="KM31" s="13"/>
      <c r="KN31" s="13"/>
      <c r="KO31" s="13"/>
      <c r="KP31" s="13"/>
      <c r="KQ31" s="13"/>
      <c r="KR31" s="13"/>
      <c r="KS31" s="13"/>
      <c r="KT31" s="13"/>
      <c r="KU31" s="13"/>
      <c r="KV31" s="13"/>
      <c r="KW31" s="13"/>
      <c r="KX31" s="13"/>
      <c r="KY31" s="13"/>
      <c r="KZ31" s="13"/>
      <c r="LA31" s="13"/>
      <c r="LB31" s="13"/>
      <c r="LC31" s="13"/>
      <c r="LD31" s="13"/>
      <c r="LE31" s="13"/>
      <c r="LF31" s="13"/>
      <c r="LG31" s="13"/>
      <c r="LH31" s="13"/>
      <c r="LI31" s="13"/>
      <c r="LJ31" s="13"/>
      <c r="LK31" s="13"/>
      <c r="LL31" s="13"/>
      <c r="LM31" s="13"/>
      <c r="LN31" s="13"/>
      <c r="LO31" s="13"/>
      <c r="LP31" s="13"/>
      <c r="LQ31" s="13"/>
      <c r="LR31" s="13"/>
      <c r="LS31" s="13"/>
      <c r="LT31" s="13"/>
      <c r="LU31" s="13"/>
      <c r="LV31" s="13"/>
      <c r="LW31" s="13"/>
      <c r="LX31" s="13"/>
      <c r="LY31" s="13"/>
      <c r="LZ31" s="13"/>
      <c r="MA31" s="13"/>
      <c r="MB31" s="13"/>
      <c r="MC31" s="13"/>
      <c r="MD31" s="13"/>
      <c r="ME31" s="13"/>
      <c r="MF31" s="13"/>
      <c r="MG31" s="13"/>
      <c r="MH31" s="13"/>
      <c r="MI31" s="13"/>
      <c r="MJ31" s="13"/>
      <c r="MK31" s="13"/>
      <c r="ML31" s="13"/>
      <c r="MM31" s="13"/>
      <c r="MN31" s="13"/>
      <c r="MO31" s="13"/>
      <c r="MP31" s="13"/>
      <c r="MQ31" s="13"/>
      <c r="MR31" s="13"/>
      <c r="MS31" s="13"/>
      <c r="MT31" s="13"/>
      <c r="MU31" s="13"/>
      <c r="MV31" s="13"/>
      <c r="MW31" s="13"/>
      <c r="MX31" s="13"/>
      <c r="MY31" s="13"/>
      <c r="MZ31" s="13"/>
      <c r="NA31" s="13"/>
      <c r="NB31" s="13"/>
      <c r="NC31" s="13"/>
      <c r="ND31" s="13"/>
      <c r="NE31" s="13"/>
    </row>
    <row r="32" spans="1:369" ht="20" customHeight="1" x14ac:dyDescent="0.15">
      <c r="A32" s="136" t="s">
        <v>14</v>
      </c>
      <c r="B32" s="137"/>
      <c r="C32" s="15" t="s">
        <v>10</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c r="IW32" s="13"/>
      <c r="IX32" s="13"/>
      <c r="IY32" s="13"/>
      <c r="IZ32" s="13"/>
      <c r="JA32" s="13"/>
      <c r="JB32" s="13"/>
      <c r="JC32" s="13"/>
      <c r="JD32" s="13"/>
      <c r="JE32" s="13"/>
      <c r="JF32" s="13"/>
      <c r="JG32" s="13"/>
      <c r="JH32" s="13"/>
      <c r="JI32" s="13"/>
      <c r="JJ32" s="13"/>
      <c r="JK32" s="13"/>
      <c r="JL32" s="13"/>
      <c r="JM32" s="13"/>
      <c r="JN32" s="13"/>
      <c r="JO32" s="13"/>
      <c r="JP32" s="13"/>
      <c r="JQ32" s="13"/>
      <c r="JR32" s="13"/>
      <c r="JS32" s="13"/>
      <c r="JT32" s="13"/>
      <c r="JU32" s="13"/>
      <c r="JV32" s="13"/>
      <c r="JW32" s="13"/>
      <c r="JX32" s="13"/>
      <c r="JY32" s="13"/>
      <c r="JZ32" s="13"/>
      <c r="KA32" s="13"/>
      <c r="KB32" s="13"/>
      <c r="KC32" s="13"/>
      <c r="KD32" s="13"/>
      <c r="KE32" s="13"/>
      <c r="KF32" s="13"/>
      <c r="KG32" s="13"/>
      <c r="KH32" s="13"/>
      <c r="KI32" s="13"/>
      <c r="KJ32" s="13"/>
      <c r="KK32" s="13"/>
      <c r="KL32" s="13"/>
      <c r="KM32" s="13"/>
      <c r="KN32" s="13"/>
      <c r="KO32" s="13"/>
      <c r="KP32" s="13"/>
      <c r="KQ32" s="13"/>
      <c r="KR32" s="13"/>
      <c r="KS32" s="13"/>
      <c r="KT32" s="13"/>
      <c r="KU32" s="13"/>
      <c r="KV32" s="13"/>
      <c r="KW32" s="13"/>
      <c r="KX32" s="13"/>
      <c r="KY32" s="13"/>
      <c r="KZ32" s="13"/>
      <c r="LA32" s="13"/>
      <c r="LB32" s="13"/>
      <c r="LC32" s="13"/>
      <c r="LD32" s="13"/>
      <c r="LE32" s="13"/>
      <c r="LF32" s="13"/>
      <c r="LG32" s="13"/>
      <c r="LH32" s="13"/>
      <c r="LI32" s="13"/>
      <c r="LJ32" s="13"/>
      <c r="LK32" s="13"/>
      <c r="LL32" s="13"/>
      <c r="LM32" s="13"/>
      <c r="LN32" s="13"/>
      <c r="LO32" s="13"/>
      <c r="LP32" s="13"/>
      <c r="LQ32" s="13"/>
      <c r="LR32" s="13"/>
      <c r="LS32" s="13"/>
      <c r="LT32" s="13"/>
      <c r="LU32" s="13"/>
      <c r="LV32" s="13"/>
      <c r="LW32" s="13"/>
      <c r="LX32" s="13"/>
      <c r="LY32" s="13"/>
      <c r="LZ32" s="13"/>
      <c r="MA32" s="13"/>
      <c r="MB32" s="13"/>
      <c r="MC32" s="13"/>
      <c r="MD32" s="13"/>
      <c r="ME32" s="13"/>
      <c r="MF32" s="13"/>
      <c r="MG32" s="13"/>
      <c r="MH32" s="13"/>
      <c r="MI32" s="13"/>
      <c r="MJ32" s="13"/>
      <c r="MK32" s="13"/>
      <c r="ML32" s="13"/>
      <c r="MM32" s="13"/>
      <c r="MN32" s="13"/>
      <c r="MO32" s="13"/>
      <c r="MP32" s="13"/>
      <c r="MQ32" s="13"/>
      <c r="MR32" s="13"/>
      <c r="MS32" s="13"/>
      <c r="MT32" s="13"/>
      <c r="MU32" s="13"/>
      <c r="MV32" s="13"/>
      <c r="MW32" s="13"/>
      <c r="MX32" s="13"/>
      <c r="MY32" s="13"/>
      <c r="MZ32" s="13"/>
      <c r="NA32" s="13"/>
      <c r="NB32" s="13"/>
      <c r="NC32" s="13"/>
      <c r="ND32" s="13"/>
      <c r="NE32" s="13"/>
    </row>
    <row r="33" spans="1:369" ht="20" customHeight="1" x14ac:dyDescent="0.15">
      <c r="A33" s="138"/>
      <c r="B33" s="139"/>
      <c r="C33" s="15" t="s">
        <v>11</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c r="IW33" s="13"/>
      <c r="IX33" s="13"/>
      <c r="IY33" s="13"/>
      <c r="IZ33" s="13"/>
      <c r="JA33" s="13"/>
      <c r="JB33" s="13"/>
      <c r="JC33" s="13"/>
      <c r="JD33" s="13"/>
      <c r="JE33" s="13"/>
      <c r="JF33" s="13"/>
      <c r="JG33" s="13"/>
      <c r="JH33" s="13"/>
      <c r="JI33" s="13"/>
      <c r="JJ33" s="13"/>
      <c r="JK33" s="13"/>
      <c r="JL33" s="13"/>
      <c r="JM33" s="13"/>
      <c r="JN33" s="13"/>
      <c r="JO33" s="13"/>
      <c r="JP33" s="13"/>
      <c r="JQ33" s="13"/>
      <c r="JR33" s="13"/>
      <c r="JS33" s="13"/>
      <c r="JT33" s="13"/>
      <c r="JU33" s="13"/>
      <c r="JV33" s="13"/>
      <c r="JW33" s="13"/>
      <c r="JX33" s="13"/>
      <c r="JY33" s="13"/>
      <c r="JZ33" s="13"/>
      <c r="KA33" s="13"/>
      <c r="KB33" s="13"/>
      <c r="KC33" s="13"/>
      <c r="KD33" s="13"/>
      <c r="KE33" s="13"/>
      <c r="KF33" s="13"/>
      <c r="KG33" s="13"/>
      <c r="KH33" s="13"/>
      <c r="KI33" s="13"/>
      <c r="KJ33" s="13"/>
      <c r="KK33" s="13"/>
      <c r="KL33" s="13"/>
      <c r="KM33" s="13"/>
      <c r="KN33" s="13"/>
      <c r="KO33" s="13"/>
      <c r="KP33" s="13"/>
      <c r="KQ33" s="13"/>
      <c r="KR33" s="13"/>
      <c r="KS33" s="13"/>
      <c r="KT33" s="13"/>
      <c r="KU33" s="13"/>
      <c r="KV33" s="13"/>
      <c r="KW33" s="13"/>
      <c r="KX33" s="13"/>
      <c r="KY33" s="13"/>
      <c r="KZ33" s="13"/>
      <c r="LA33" s="13"/>
      <c r="LB33" s="13"/>
      <c r="LC33" s="13"/>
      <c r="LD33" s="13"/>
      <c r="LE33" s="13"/>
      <c r="LF33" s="13"/>
      <c r="LG33" s="13"/>
      <c r="LH33" s="13"/>
      <c r="LI33" s="13"/>
      <c r="LJ33" s="13"/>
      <c r="LK33" s="13"/>
      <c r="LL33" s="13"/>
      <c r="LM33" s="13"/>
      <c r="LN33" s="13"/>
      <c r="LO33" s="13"/>
      <c r="LP33" s="13"/>
      <c r="LQ33" s="13"/>
      <c r="LR33" s="13"/>
      <c r="LS33" s="13"/>
      <c r="LT33" s="13"/>
      <c r="LU33" s="13"/>
      <c r="LV33" s="13"/>
      <c r="LW33" s="13"/>
      <c r="LX33" s="13"/>
      <c r="LY33" s="13"/>
      <c r="LZ33" s="13"/>
      <c r="MA33" s="13"/>
      <c r="MB33" s="13"/>
      <c r="MC33" s="13"/>
      <c r="MD33" s="13"/>
      <c r="ME33" s="13"/>
      <c r="MF33" s="13"/>
      <c r="MG33" s="13"/>
      <c r="MH33" s="13"/>
      <c r="MI33" s="13"/>
      <c r="MJ33" s="13"/>
      <c r="MK33" s="13"/>
      <c r="ML33" s="13"/>
      <c r="MM33" s="13"/>
      <c r="MN33" s="13"/>
      <c r="MO33" s="13"/>
      <c r="MP33" s="13"/>
      <c r="MQ33" s="13"/>
      <c r="MR33" s="13"/>
      <c r="MS33" s="13"/>
      <c r="MT33" s="13"/>
      <c r="MU33" s="13"/>
      <c r="MV33" s="13"/>
      <c r="MW33" s="13"/>
      <c r="MX33" s="13"/>
      <c r="MY33" s="13"/>
      <c r="MZ33" s="13"/>
      <c r="NA33" s="13"/>
      <c r="NB33" s="13"/>
      <c r="NC33" s="13"/>
      <c r="ND33" s="13"/>
      <c r="NE33" s="13"/>
    </row>
    <row r="34" spans="1:369" ht="20" customHeight="1" x14ac:dyDescent="0.15">
      <c r="A34" s="140"/>
      <c r="B34" s="141"/>
      <c r="C34" s="15" t="s">
        <v>12</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c r="IW34" s="13"/>
      <c r="IX34" s="13"/>
      <c r="IY34" s="13"/>
      <c r="IZ34" s="13"/>
      <c r="JA34" s="13"/>
      <c r="JB34" s="13"/>
      <c r="JC34" s="13"/>
      <c r="JD34" s="13"/>
      <c r="JE34" s="13"/>
      <c r="JF34" s="13"/>
      <c r="JG34" s="13"/>
      <c r="JH34" s="13"/>
      <c r="JI34" s="13"/>
      <c r="JJ34" s="13"/>
      <c r="JK34" s="13"/>
      <c r="JL34" s="13"/>
      <c r="JM34" s="13"/>
      <c r="JN34" s="13"/>
      <c r="JO34" s="13"/>
      <c r="JP34" s="13"/>
      <c r="JQ34" s="13"/>
      <c r="JR34" s="13"/>
      <c r="JS34" s="13"/>
      <c r="JT34" s="13"/>
      <c r="JU34" s="13"/>
      <c r="JV34" s="13"/>
      <c r="JW34" s="13"/>
      <c r="JX34" s="13"/>
      <c r="JY34" s="13"/>
      <c r="JZ34" s="13"/>
      <c r="KA34" s="13"/>
      <c r="KB34" s="13"/>
      <c r="KC34" s="13"/>
      <c r="KD34" s="13"/>
      <c r="KE34" s="13"/>
      <c r="KF34" s="13"/>
      <c r="KG34" s="13"/>
      <c r="KH34" s="13"/>
      <c r="KI34" s="13"/>
      <c r="KJ34" s="13"/>
      <c r="KK34" s="13"/>
      <c r="KL34" s="13"/>
      <c r="KM34" s="13"/>
      <c r="KN34" s="13"/>
      <c r="KO34" s="13"/>
      <c r="KP34" s="13"/>
      <c r="KQ34" s="13"/>
      <c r="KR34" s="13"/>
      <c r="KS34" s="13"/>
      <c r="KT34" s="13"/>
      <c r="KU34" s="13"/>
      <c r="KV34" s="13"/>
      <c r="KW34" s="13"/>
      <c r="KX34" s="13"/>
      <c r="KY34" s="13"/>
      <c r="KZ34" s="13"/>
      <c r="LA34" s="13"/>
      <c r="LB34" s="13"/>
      <c r="LC34" s="13"/>
      <c r="LD34" s="13"/>
      <c r="LE34" s="13"/>
      <c r="LF34" s="13"/>
      <c r="LG34" s="13"/>
      <c r="LH34" s="13"/>
      <c r="LI34" s="13"/>
      <c r="LJ34" s="13"/>
      <c r="LK34" s="13"/>
      <c r="LL34" s="13"/>
      <c r="LM34" s="13"/>
      <c r="LN34" s="13"/>
      <c r="LO34" s="13"/>
      <c r="LP34" s="13"/>
      <c r="LQ34" s="13"/>
      <c r="LR34" s="13"/>
      <c r="LS34" s="13"/>
      <c r="LT34" s="13"/>
      <c r="LU34" s="13"/>
      <c r="LV34" s="13"/>
      <c r="LW34" s="13"/>
      <c r="LX34" s="13"/>
      <c r="LY34" s="13"/>
      <c r="LZ34" s="13"/>
      <c r="MA34" s="13"/>
      <c r="MB34" s="13"/>
      <c r="MC34" s="13"/>
      <c r="MD34" s="13"/>
      <c r="ME34" s="13"/>
      <c r="MF34" s="13"/>
      <c r="MG34" s="13"/>
      <c r="MH34" s="13"/>
      <c r="MI34" s="13"/>
      <c r="MJ34" s="13"/>
      <c r="MK34" s="13"/>
      <c r="ML34" s="13"/>
      <c r="MM34" s="13"/>
      <c r="MN34" s="13"/>
      <c r="MO34" s="13"/>
      <c r="MP34" s="13"/>
      <c r="MQ34" s="13"/>
      <c r="MR34" s="13"/>
      <c r="MS34" s="13"/>
      <c r="MT34" s="13"/>
      <c r="MU34" s="13"/>
      <c r="MV34" s="13"/>
      <c r="MW34" s="13"/>
      <c r="MX34" s="13"/>
      <c r="MY34" s="13"/>
      <c r="MZ34" s="13"/>
      <c r="NA34" s="13"/>
      <c r="NB34" s="13"/>
      <c r="NC34" s="13"/>
      <c r="ND34" s="13"/>
      <c r="NE34" s="13"/>
    </row>
    <row r="35" spans="1:369" ht="20" customHeight="1" x14ac:dyDescent="0.15">
      <c r="A35" s="136" t="s">
        <v>15</v>
      </c>
      <c r="B35" s="137"/>
      <c r="C35" s="15" t="s">
        <v>10</v>
      </c>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3"/>
      <c r="IQ35" s="13"/>
      <c r="IR35" s="13"/>
      <c r="IS35" s="13"/>
      <c r="IT35" s="13"/>
      <c r="IU35" s="13"/>
      <c r="IV35" s="13"/>
      <c r="IW35" s="13"/>
      <c r="IX35" s="13"/>
      <c r="IY35" s="13"/>
      <c r="IZ35" s="13"/>
      <c r="JA35" s="13"/>
      <c r="JB35" s="13"/>
      <c r="JC35" s="13"/>
      <c r="JD35" s="13"/>
      <c r="JE35" s="13"/>
      <c r="JF35" s="13"/>
      <c r="JG35" s="13"/>
      <c r="JH35" s="13"/>
      <c r="JI35" s="13"/>
      <c r="JJ35" s="13"/>
      <c r="JK35" s="13"/>
      <c r="JL35" s="13"/>
      <c r="JM35" s="13"/>
      <c r="JN35" s="13"/>
      <c r="JO35" s="13"/>
      <c r="JP35" s="13"/>
      <c r="JQ35" s="13"/>
      <c r="JR35" s="13"/>
      <c r="JS35" s="13"/>
      <c r="JT35" s="13"/>
      <c r="JU35" s="13"/>
      <c r="JV35" s="13"/>
      <c r="JW35" s="13"/>
      <c r="JX35" s="13"/>
      <c r="JY35" s="13"/>
      <c r="JZ35" s="13"/>
      <c r="KA35" s="13"/>
      <c r="KB35" s="13"/>
      <c r="KC35" s="13"/>
      <c r="KD35" s="13"/>
      <c r="KE35" s="13"/>
      <c r="KF35" s="13"/>
      <c r="KG35" s="13"/>
      <c r="KH35" s="13"/>
      <c r="KI35" s="13"/>
      <c r="KJ35" s="13"/>
      <c r="KK35" s="13"/>
      <c r="KL35" s="13"/>
      <c r="KM35" s="13"/>
      <c r="KN35" s="13"/>
      <c r="KO35" s="13"/>
      <c r="KP35" s="13"/>
      <c r="KQ35" s="13"/>
      <c r="KR35" s="13"/>
      <c r="KS35" s="13"/>
      <c r="KT35" s="13"/>
      <c r="KU35" s="13"/>
      <c r="KV35" s="13"/>
      <c r="KW35" s="13"/>
      <c r="KX35" s="13"/>
      <c r="KY35" s="13"/>
      <c r="KZ35" s="13"/>
      <c r="LA35" s="13"/>
      <c r="LB35" s="13"/>
      <c r="LC35" s="13"/>
      <c r="LD35" s="13"/>
      <c r="LE35" s="13"/>
      <c r="LF35" s="13"/>
      <c r="LG35" s="13"/>
      <c r="LH35" s="13"/>
      <c r="LI35" s="13"/>
      <c r="LJ35" s="13"/>
      <c r="LK35" s="13"/>
      <c r="LL35" s="13"/>
      <c r="LM35" s="13"/>
      <c r="LN35" s="13"/>
      <c r="LO35" s="13"/>
      <c r="LP35" s="13"/>
      <c r="LQ35" s="13"/>
      <c r="LR35" s="13"/>
      <c r="LS35" s="13"/>
      <c r="LT35" s="13"/>
      <c r="LU35" s="13"/>
      <c r="LV35" s="13"/>
      <c r="LW35" s="13"/>
      <c r="LX35" s="13"/>
      <c r="LY35" s="13"/>
      <c r="LZ35" s="13"/>
      <c r="MA35" s="13"/>
      <c r="MB35" s="13"/>
      <c r="MC35" s="13"/>
      <c r="MD35" s="13"/>
      <c r="ME35" s="13"/>
      <c r="MF35" s="13"/>
      <c r="MG35" s="13"/>
      <c r="MH35" s="13"/>
      <c r="MI35" s="13"/>
      <c r="MJ35" s="13"/>
      <c r="MK35" s="13"/>
      <c r="ML35" s="13"/>
      <c r="MM35" s="13"/>
      <c r="MN35" s="13"/>
      <c r="MO35" s="13"/>
      <c r="MP35" s="13"/>
      <c r="MQ35" s="13"/>
      <c r="MR35" s="13"/>
      <c r="MS35" s="13"/>
      <c r="MT35" s="13"/>
      <c r="MU35" s="13"/>
      <c r="MV35" s="13"/>
      <c r="MW35" s="13"/>
      <c r="MX35" s="13"/>
      <c r="MY35" s="13"/>
      <c r="MZ35" s="13"/>
      <c r="NA35" s="13"/>
      <c r="NB35" s="13"/>
      <c r="NC35" s="13"/>
      <c r="ND35" s="13"/>
      <c r="NE35" s="13"/>
    </row>
    <row r="36" spans="1:369" ht="20" customHeight="1" x14ac:dyDescent="0.15">
      <c r="A36" s="138"/>
      <c r="B36" s="139"/>
      <c r="C36" s="15" t="s">
        <v>11</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3"/>
      <c r="IQ36" s="13"/>
      <c r="IR36" s="13"/>
      <c r="IS36" s="13"/>
      <c r="IT36" s="13"/>
      <c r="IU36" s="13"/>
      <c r="IV36" s="13"/>
      <c r="IW36" s="13"/>
      <c r="IX36" s="13"/>
      <c r="IY36" s="13"/>
      <c r="IZ36" s="13"/>
      <c r="JA36" s="13"/>
      <c r="JB36" s="13"/>
      <c r="JC36" s="13"/>
      <c r="JD36" s="13"/>
      <c r="JE36" s="13"/>
      <c r="JF36" s="13"/>
      <c r="JG36" s="13"/>
      <c r="JH36" s="13"/>
      <c r="JI36" s="13"/>
      <c r="JJ36" s="13"/>
      <c r="JK36" s="13"/>
      <c r="JL36" s="13"/>
      <c r="JM36" s="13"/>
      <c r="JN36" s="13"/>
      <c r="JO36" s="13"/>
      <c r="JP36" s="13"/>
      <c r="JQ36" s="13"/>
      <c r="JR36" s="13"/>
      <c r="JS36" s="13"/>
      <c r="JT36" s="13"/>
      <c r="JU36" s="13"/>
      <c r="JV36" s="13"/>
      <c r="JW36" s="13"/>
      <c r="JX36" s="13"/>
      <c r="JY36" s="13"/>
      <c r="JZ36" s="13"/>
      <c r="KA36" s="13"/>
      <c r="KB36" s="13"/>
      <c r="KC36" s="13"/>
      <c r="KD36" s="13"/>
      <c r="KE36" s="13"/>
      <c r="KF36" s="13"/>
      <c r="KG36" s="13"/>
      <c r="KH36" s="13"/>
      <c r="KI36" s="13"/>
      <c r="KJ36" s="13"/>
      <c r="KK36" s="13"/>
      <c r="KL36" s="13"/>
      <c r="KM36" s="13"/>
      <c r="KN36" s="13"/>
      <c r="KO36" s="13"/>
      <c r="KP36" s="13"/>
      <c r="KQ36" s="13"/>
      <c r="KR36" s="13"/>
      <c r="KS36" s="13"/>
      <c r="KT36" s="13"/>
      <c r="KU36" s="13"/>
      <c r="KV36" s="13"/>
      <c r="KW36" s="13"/>
      <c r="KX36" s="13"/>
      <c r="KY36" s="13"/>
      <c r="KZ36" s="13"/>
      <c r="LA36" s="13"/>
      <c r="LB36" s="13"/>
      <c r="LC36" s="13"/>
      <c r="LD36" s="13"/>
      <c r="LE36" s="13"/>
      <c r="LF36" s="13"/>
      <c r="LG36" s="13"/>
      <c r="LH36" s="13"/>
      <c r="LI36" s="13"/>
      <c r="LJ36" s="13"/>
      <c r="LK36" s="13"/>
      <c r="LL36" s="13"/>
      <c r="LM36" s="13"/>
      <c r="LN36" s="13"/>
      <c r="LO36" s="13"/>
      <c r="LP36" s="13"/>
      <c r="LQ36" s="13"/>
      <c r="LR36" s="13"/>
      <c r="LS36" s="13"/>
      <c r="LT36" s="13"/>
      <c r="LU36" s="13"/>
      <c r="LV36" s="13"/>
      <c r="LW36" s="13"/>
      <c r="LX36" s="13"/>
      <c r="LY36" s="13"/>
      <c r="LZ36" s="13"/>
      <c r="MA36" s="13"/>
      <c r="MB36" s="13"/>
      <c r="MC36" s="13"/>
      <c r="MD36" s="13"/>
      <c r="ME36" s="13"/>
      <c r="MF36" s="13"/>
      <c r="MG36" s="13"/>
      <c r="MH36" s="13"/>
      <c r="MI36" s="13"/>
      <c r="MJ36" s="13"/>
      <c r="MK36" s="13"/>
      <c r="ML36" s="13"/>
      <c r="MM36" s="13"/>
      <c r="MN36" s="13"/>
      <c r="MO36" s="13"/>
      <c r="MP36" s="13"/>
      <c r="MQ36" s="13"/>
      <c r="MR36" s="13"/>
      <c r="MS36" s="13"/>
      <c r="MT36" s="13"/>
      <c r="MU36" s="13"/>
      <c r="MV36" s="13"/>
      <c r="MW36" s="13"/>
      <c r="MX36" s="13"/>
      <c r="MY36" s="13"/>
      <c r="MZ36" s="13"/>
      <c r="NA36" s="13"/>
      <c r="NB36" s="13"/>
      <c r="NC36" s="13"/>
      <c r="ND36" s="13"/>
      <c r="NE36" s="13"/>
    </row>
    <row r="37" spans="1:369" ht="20" customHeight="1" x14ac:dyDescent="0.15">
      <c r="A37" s="140"/>
      <c r="B37" s="141"/>
      <c r="C37" s="15" t="s">
        <v>12</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c r="HJ37" s="13"/>
      <c r="HK37" s="13"/>
      <c r="HL37" s="13"/>
      <c r="HM37" s="13"/>
      <c r="HN37" s="13"/>
      <c r="HO37" s="13"/>
      <c r="HP37" s="13"/>
      <c r="HQ37" s="13"/>
      <c r="HR37" s="13"/>
      <c r="HS37" s="13"/>
      <c r="HT37" s="13"/>
      <c r="HU37" s="13"/>
      <c r="HV37" s="13"/>
      <c r="HW37" s="13"/>
      <c r="HX37" s="13"/>
      <c r="HY37" s="13"/>
      <c r="HZ37" s="13"/>
      <c r="IA37" s="13"/>
      <c r="IB37" s="13"/>
      <c r="IC37" s="13"/>
      <c r="ID37" s="13"/>
      <c r="IE37" s="13"/>
      <c r="IF37" s="13"/>
      <c r="IG37" s="13"/>
      <c r="IH37" s="13"/>
      <c r="II37" s="13"/>
      <c r="IJ37" s="13"/>
      <c r="IK37" s="13"/>
      <c r="IL37" s="13"/>
      <c r="IM37" s="13"/>
      <c r="IN37" s="13"/>
      <c r="IO37" s="13"/>
      <c r="IP37" s="13"/>
      <c r="IQ37" s="13"/>
      <c r="IR37" s="13"/>
      <c r="IS37" s="13"/>
      <c r="IT37" s="13"/>
      <c r="IU37" s="13"/>
      <c r="IV37" s="13"/>
      <c r="IW37" s="13"/>
      <c r="IX37" s="13"/>
      <c r="IY37" s="13"/>
      <c r="IZ37" s="13"/>
      <c r="JA37" s="13"/>
      <c r="JB37" s="13"/>
      <c r="JC37" s="13"/>
      <c r="JD37" s="13"/>
      <c r="JE37" s="13"/>
      <c r="JF37" s="13"/>
      <c r="JG37" s="13"/>
      <c r="JH37" s="13"/>
      <c r="JI37" s="13"/>
      <c r="JJ37" s="13"/>
      <c r="JK37" s="13"/>
      <c r="JL37" s="13"/>
      <c r="JM37" s="13"/>
      <c r="JN37" s="13"/>
      <c r="JO37" s="13"/>
      <c r="JP37" s="13"/>
      <c r="JQ37" s="13"/>
      <c r="JR37" s="13"/>
      <c r="JS37" s="13"/>
      <c r="JT37" s="13"/>
      <c r="JU37" s="13"/>
      <c r="JV37" s="13"/>
      <c r="JW37" s="13"/>
      <c r="JX37" s="13"/>
      <c r="JY37" s="13"/>
      <c r="JZ37" s="13"/>
      <c r="KA37" s="13"/>
      <c r="KB37" s="13"/>
      <c r="KC37" s="13"/>
      <c r="KD37" s="13"/>
      <c r="KE37" s="13"/>
      <c r="KF37" s="13"/>
      <c r="KG37" s="13"/>
      <c r="KH37" s="13"/>
      <c r="KI37" s="13"/>
      <c r="KJ37" s="13"/>
      <c r="KK37" s="13"/>
      <c r="KL37" s="13"/>
      <c r="KM37" s="13"/>
      <c r="KN37" s="13"/>
      <c r="KO37" s="13"/>
      <c r="KP37" s="13"/>
      <c r="KQ37" s="13"/>
      <c r="KR37" s="13"/>
      <c r="KS37" s="13"/>
      <c r="KT37" s="13"/>
      <c r="KU37" s="13"/>
      <c r="KV37" s="13"/>
      <c r="KW37" s="13"/>
      <c r="KX37" s="13"/>
      <c r="KY37" s="13"/>
      <c r="KZ37" s="13"/>
      <c r="LA37" s="13"/>
      <c r="LB37" s="13"/>
      <c r="LC37" s="13"/>
      <c r="LD37" s="13"/>
      <c r="LE37" s="13"/>
      <c r="LF37" s="13"/>
      <c r="LG37" s="13"/>
      <c r="LH37" s="13"/>
      <c r="LI37" s="13"/>
      <c r="LJ37" s="13"/>
      <c r="LK37" s="13"/>
      <c r="LL37" s="13"/>
      <c r="LM37" s="13"/>
      <c r="LN37" s="13"/>
      <c r="LO37" s="13"/>
      <c r="LP37" s="13"/>
      <c r="LQ37" s="13"/>
      <c r="LR37" s="13"/>
      <c r="LS37" s="13"/>
      <c r="LT37" s="13"/>
      <c r="LU37" s="13"/>
      <c r="LV37" s="13"/>
      <c r="LW37" s="13"/>
      <c r="LX37" s="13"/>
      <c r="LY37" s="13"/>
      <c r="LZ37" s="13"/>
      <c r="MA37" s="13"/>
      <c r="MB37" s="13"/>
      <c r="MC37" s="13"/>
      <c r="MD37" s="13"/>
      <c r="ME37" s="13"/>
      <c r="MF37" s="13"/>
      <c r="MG37" s="13"/>
      <c r="MH37" s="13"/>
      <c r="MI37" s="13"/>
      <c r="MJ37" s="13"/>
      <c r="MK37" s="13"/>
      <c r="ML37" s="13"/>
      <c r="MM37" s="13"/>
      <c r="MN37" s="13"/>
      <c r="MO37" s="13"/>
      <c r="MP37" s="13"/>
      <c r="MQ37" s="13"/>
      <c r="MR37" s="13"/>
      <c r="MS37" s="13"/>
      <c r="MT37" s="13"/>
      <c r="MU37" s="13"/>
      <c r="MV37" s="13"/>
      <c r="MW37" s="13"/>
      <c r="MX37" s="13"/>
      <c r="MY37" s="13"/>
      <c r="MZ37" s="13"/>
      <c r="NA37" s="13"/>
      <c r="NB37" s="13"/>
      <c r="NC37" s="13"/>
      <c r="ND37" s="13"/>
      <c r="NE37" s="13"/>
    </row>
    <row r="38" spans="1:369" ht="20" customHeight="1" x14ac:dyDescent="0.15">
      <c r="A38" s="136" t="s">
        <v>16</v>
      </c>
      <c r="B38" s="137"/>
      <c r="C38" s="15" t="s">
        <v>10</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c r="IW38" s="13"/>
      <c r="IX38" s="13"/>
      <c r="IY38" s="13"/>
      <c r="IZ38" s="13"/>
      <c r="JA38" s="13"/>
      <c r="JB38" s="13"/>
      <c r="JC38" s="13"/>
      <c r="JD38" s="13"/>
      <c r="JE38" s="13"/>
      <c r="JF38" s="13"/>
      <c r="JG38" s="13"/>
      <c r="JH38" s="13"/>
      <c r="JI38" s="13"/>
      <c r="JJ38" s="13"/>
      <c r="JK38" s="13"/>
      <c r="JL38" s="13"/>
      <c r="JM38" s="13"/>
      <c r="JN38" s="13"/>
      <c r="JO38" s="13"/>
      <c r="JP38" s="13"/>
      <c r="JQ38" s="13"/>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row>
    <row r="39" spans="1:369" ht="20" customHeight="1" x14ac:dyDescent="0.15">
      <c r="A39" s="138"/>
      <c r="B39" s="139"/>
      <c r="C39" s="15" t="s">
        <v>11</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c r="HS39" s="13"/>
      <c r="HT39" s="13"/>
      <c r="HU39" s="13"/>
      <c r="HV39" s="13"/>
      <c r="HW39" s="13"/>
      <c r="HX39" s="13"/>
      <c r="HY39" s="13"/>
      <c r="HZ39" s="13"/>
      <c r="IA39" s="13"/>
      <c r="IB39" s="13"/>
      <c r="IC39" s="13"/>
      <c r="ID39" s="13"/>
      <c r="IE39" s="13"/>
      <c r="IF39" s="13"/>
      <c r="IG39" s="13"/>
      <c r="IH39" s="13"/>
      <c r="II39" s="13"/>
      <c r="IJ39" s="13"/>
      <c r="IK39" s="13"/>
      <c r="IL39" s="13"/>
      <c r="IM39" s="13"/>
      <c r="IN39" s="13"/>
      <c r="IO39" s="13"/>
      <c r="IP39" s="13"/>
      <c r="IQ39" s="13"/>
      <c r="IR39" s="13"/>
      <c r="IS39" s="13"/>
      <c r="IT39" s="13"/>
      <c r="IU39" s="13"/>
      <c r="IV39" s="13"/>
      <c r="IW39" s="13"/>
      <c r="IX39" s="13"/>
      <c r="IY39" s="13"/>
      <c r="IZ39" s="13"/>
      <c r="JA39" s="13"/>
      <c r="JB39" s="13"/>
      <c r="JC39" s="13"/>
      <c r="JD39" s="13"/>
      <c r="JE39" s="13"/>
      <c r="JF39" s="13"/>
      <c r="JG39" s="13"/>
      <c r="JH39" s="13"/>
      <c r="JI39" s="13"/>
      <c r="JJ39" s="13"/>
      <c r="JK39" s="13"/>
      <c r="JL39" s="13"/>
      <c r="JM39" s="13"/>
      <c r="JN39" s="13"/>
      <c r="JO39" s="13"/>
      <c r="JP39" s="13"/>
      <c r="JQ39" s="13"/>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row>
    <row r="40" spans="1:369" ht="20" customHeight="1" x14ac:dyDescent="0.15">
      <c r="A40" s="140"/>
      <c r="B40" s="141"/>
      <c r="C40" s="15" t="s">
        <v>12</v>
      </c>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c r="FP40" s="13"/>
      <c r="FQ40" s="13"/>
      <c r="FR40" s="13"/>
      <c r="FS40" s="13"/>
      <c r="FT40" s="13"/>
      <c r="FU40" s="13"/>
      <c r="FV40" s="13"/>
      <c r="FW40" s="13"/>
      <c r="FX40" s="13"/>
      <c r="FY40" s="13"/>
      <c r="FZ40" s="13"/>
      <c r="GA40" s="13"/>
      <c r="GB40" s="13"/>
      <c r="GC40" s="13"/>
      <c r="GD40" s="13"/>
      <c r="GE40" s="13"/>
      <c r="GF40" s="13"/>
      <c r="GG40" s="13"/>
      <c r="GH40" s="13"/>
      <c r="GI40" s="13"/>
      <c r="GJ40" s="13"/>
      <c r="GK40" s="13"/>
      <c r="GL40" s="13"/>
      <c r="GM40" s="13"/>
      <c r="GN40" s="13"/>
      <c r="GO40" s="13"/>
      <c r="GP40" s="13"/>
      <c r="GQ40" s="13"/>
      <c r="GR40" s="13"/>
      <c r="GS40" s="13"/>
      <c r="GT40" s="13"/>
      <c r="GU40" s="13"/>
      <c r="GV40" s="13"/>
      <c r="GW40" s="13"/>
      <c r="GX40" s="13"/>
      <c r="GY40" s="13"/>
      <c r="GZ40" s="13"/>
      <c r="HA40" s="13"/>
      <c r="HB40" s="13"/>
      <c r="HC40" s="13"/>
      <c r="HD40" s="13"/>
      <c r="HE40" s="13"/>
      <c r="HF40" s="13"/>
      <c r="HG40" s="13"/>
      <c r="HH40" s="13"/>
      <c r="HI40" s="13"/>
      <c r="HJ40" s="13"/>
      <c r="HK40" s="13"/>
      <c r="HL40" s="13"/>
      <c r="HM40" s="13"/>
      <c r="HN40" s="13"/>
      <c r="HO40" s="13"/>
      <c r="HP40" s="13"/>
      <c r="HQ40" s="13"/>
      <c r="HR40" s="13"/>
      <c r="HS40" s="13"/>
      <c r="HT40" s="13"/>
      <c r="HU40" s="13"/>
      <c r="HV40" s="13"/>
      <c r="HW40" s="13"/>
      <c r="HX40" s="13"/>
      <c r="HY40" s="13"/>
      <c r="HZ40" s="13"/>
      <c r="IA40" s="13"/>
      <c r="IB40" s="13"/>
      <c r="IC40" s="13"/>
      <c r="ID40" s="13"/>
      <c r="IE40" s="13"/>
      <c r="IF40" s="13"/>
      <c r="IG40" s="13"/>
      <c r="IH40" s="13"/>
      <c r="II40" s="13"/>
      <c r="IJ40" s="13"/>
      <c r="IK40" s="13"/>
      <c r="IL40" s="13"/>
      <c r="IM40" s="13"/>
      <c r="IN40" s="13"/>
      <c r="IO40" s="13"/>
      <c r="IP40" s="13"/>
      <c r="IQ40" s="13"/>
      <c r="IR40" s="13"/>
      <c r="IS40" s="13"/>
      <c r="IT40" s="13"/>
      <c r="IU40" s="13"/>
      <c r="IV40" s="13"/>
      <c r="IW40" s="13"/>
      <c r="IX40" s="13"/>
      <c r="IY40" s="13"/>
      <c r="IZ40" s="13"/>
      <c r="JA40" s="13"/>
      <c r="JB40" s="13"/>
      <c r="JC40" s="13"/>
      <c r="JD40" s="13"/>
      <c r="JE40" s="13"/>
      <c r="JF40" s="13"/>
      <c r="JG40" s="13"/>
      <c r="JH40" s="13"/>
      <c r="JI40" s="13"/>
      <c r="JJ40" s="13"/>
      <c r="JK40" s="13"/>
      <c r="JL40" s="13"/>
      <c r="JM40" s="13"/>
      <c r="JN40" s="13"/>
      <c r="JO40" s="13"/>
      <c r="JP40" s="13"/>
      <c r="JQ40" s="13"/>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row>
    <row r="41" spans="1:369" ht="20" customHeight="1" x14ac:dyDescent="0.15">
      <c r="A41" s="136" t="s">
        <v>17</v>
      </c>
      <c r="B41" s="137"/>
      <c r="C41" s="15" t="s">
        <v>10</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13"/>
      <c r="FQ41" s="13"/>
      <c r="FR41" s="13"/>
      <c r="FS41" s="13"/>
      <c r="FT41" s="13"/>
      <c r="FU41" s="13"/>
      <c r="FV41" s="13"/>
      <c r="FW41" s="13"/>
      <c r="FX41" s="13"/>
      <c r="FY41" s="13"/>
      <c r="FZ41" s="13"/>
      <c r="GA41" s="13"/>
      <c r="GB41" s="13"/>
      <c r="GC41" s="13"/>
      <c r="GD41" s="13"/>
      <c r="GE41" s="13"/>
      <c r="GF41" s="13"/>
      <c r="GG41" s="13"/>
      <c r="GH41" s="13"/>
      <c r="GI41" s="13"/>
      <c r="GJ41" s="13"/>
      <c r="GK41" s="13"/>
      <c r="GL41" s="13"/>
      <c r="GM41" s="13"/>
      <c r="GN41" s="13"/>
      <c r="GO41" s="13"/>
      <c r="GP41" s="13"/>
      <c r="GQ41" s="13"/>
      <c r="GR41" s="13"/>
      <c r="GS41" s="13"/>
      <c r="GT41" s="13"/>
      <c r="GU41" s="13"/>
      <c r="GV41" s="13"/>
      <c r="GW41" s="13"/>
      <c r="GX41" s="13"/>
      <c r="GY41" s="13"/>
      <c r="GZ41" s="13"/>
      <c r="HA41" s="13"/>
      <c r="HB41" s="13"/>
      <c r="HC41" s="13"/>
      <c r="HD41" s="13"/>
      <c r="HE41" s="13"/>
      <c r="HF41" s="13"/>
      <c r="HG41" s="13"/>
      <c r="HH41" s="13"/>
      <c r="HI41" s="13"/>
      <c r="HJ41" s="13"/>
      <c r="HK41" s="13"/>
      <c r="HL41" s="13"/>
      <c r="HM41" s="13"/>
      <c r="HN41" s="13"/>
      <c r="HO41" s="13"/>
      <c r="HP41" s="13"/>
      <c r="HQ41" s="13"/>
      <c r="HR41" s="13"/>
      <c r="HS41" s="13"/>
      <c r="HT41" s="13"/>
      <c r="HU41" s="13"/>
      <c r="HV41" s="13"/>
      <c r="HW41" s="13"/>
      <c r="HX41" s="13"/>
      <c r="HY41" s="13"/>
      <c r="HZ41" s="13"/>
      <c r="IA41" s="13"/>
      <c r="IB41" s="13"/>
      <c r="IC41" s="13"/>
      <c r="ID41" s="13"/>
      <c r="IE41" s="13"/>
      <c r="IF41" s="13"/>
      <c r="IG41" s="13"/>
      <c r="IH41" s="13"/>
      <c r="II41" s="13"/>
      <c r="IJ41" s="13"/>
      <c r="IK41" s="13"/>
      <c r="IL41" s="13"/>
      <c r="IM41" s="13"/>
      <c r="IN41" s="13"/>
      <c r="IO41" s="13"/>
      <c r="IP41" s="13"/>
      <c r="IQ41" s="13"/>
      <c r="IR41" s="13"/>
      <c r="IS41" s="13"/>
      <c r="IT41" s="13"/>
      <c r="IU41" s="13"/>
      <c r="IV41" s="13"/>
      <c r="IW41" s="13"/>
      <c r="IX41" s="13"/>
      <c r="IY41" s="13"/>
      <c r="IZ41" s="13"/>
      <c r="JA41" s="13"/>
      <c r="JB41" s="13"/>
      <c r="JC41" s="13"/>
      <c r="JD41" s="13"/>
      <c r="JE41" s="13"/>
      <c r="JF41" s="13"/>
      <c r="JG41" s="13"/>
      <c r="JH41" s="13"/>
      <c r="JI41" s="13"/>
      <c r="JJ41" s="13"/>
      <c r="JK41" s="13"/>
      <c r="JL41" s="13"/>
      <c r="JM41" s="13"/>
      <c r="JN41" s="13"/>
      <c r="JO41" s="13"/>
      <c r="JP41" s="13"/>
      <c r="JQ41" s="13"/>
      <c r="JR41" s="13"/>
      <c r="JS41" s="13"/>
      <c r="JT41" s="13"/>
      <c r="JU41" s="13"/>
      <c r="JV41" s="13"/>
      <c r="JW41" s="13"/>
      <c r="JX41" s="13"/>
      <c r="JY41" s="13"/>
      <c r="JZ41" s="13"/>
      <c r="KA41" s="13"/>
      <c r="KB41" s="13"/>
      <c r="KC41" s="13"/>
      <c r="KD41" s="13"/>
      <c r="KE41" s="13"/>
      <c r="KF41" s="13"/>
      <c r="KG41" s="13"/>
      <c r="KH41" s="13"/>
      <c r="KI41" s="13"/>
      <c r="KJ41" s="13"/>
      <c r="KK41" s="13"/>
      <c r="KL41" s="13"/>
      <c r="KM41" s="13"/>
      <c r="KN41" s="13"/>
      <c r="KO41" s="13"/>
      <c r="KP41" s="13"/>
      <c r="KQ41" s="13"/>
      <c r="KR41" s="13"/>
      <c r="KS41" s="13"/>
      <c r="KT41" s="13"/>
      <c r="KU41" s="13"/>
      <c r="KV41" s="13"/>
      <c r="KW41" s="13"/>
      <c r="KX41" s="13"/>
      <c r="KY41" s="13"/>
      <c r="KZ41" s="13"/>
      <c r="LA41" s="13"/>
      <c r="LB41" s="13"/>
      <c r="LC41" s="13"/>
      <c r="LD41" s="13"/>
      <c r="LE41" s="13"/>
      <c r="LF41" s="13"/>
      <c r="LG41" s="13"/>
      <c r="LH41" s="13"/>
      <c r="LI41" s="13"/>
      <c r="LJ41" s="13"/>
      <c r="LK41" s="13"/>
      <c r="LL41" s="13"/>
      <c r="LM41" s="13"/>
      <c r="LN41" s="13"/>
      <c r="LO41" s="13"/>
      <c r="LP41" s="13"/>
      <c r="LQ41" s="13"/>
      <c r="LR41" s="13"/>
      <c r="LS41" s="13"/>
      <c r="LT41" s="13"/>
      <c r="LU41" s="13"/>
      <c r="LV41" s="13"/>
      <c r="LW41" s="13"/>
      <c r="LX41" s="13"/>
      <c r="LY41" s="13"/>
      <c r="LZ41" s="13"/>
      <c r="MA41" s="13"/>
      <c r="MB41" s="13"/>
      <c r="MC41" s="13"/>
      <c r="MD41" s="13"/>
      <c r="ME41" s="13"/>
      <c r="MF41" s="13"/>
      <c r="MG41" s="13"/>
      <c r="MH41" s="13"/>
      <c r="MI41" s="13"/>
      <c r="MJ41" s="13"/>
      <c r="MK41" s="13"/>
      <c r="ML41" s="13"/>
      <c r="MM41" s="13"/>
      <c r="MN41" s="13"/>
      <c r="MO41" s="13"/>
      <c r="MP41" s="13"/>
      <c r="MQ41" s="13"/>
      <c r="MR41" s="13"/>
      <c r="MS41" s="13"/>
      <c r="MT41" s="13"/>
      <c r="MU41" s="13"/>
      <c r="MV41" s="13"/>
      <c r="MW41" s="13"/>
      <c r="MX41" s="13"/>
      <c r="MY41" s="13"/>
      <c r="MZ41" s="13"/>
      <c r="NA41" s="13"/>
      <c r="NB41" s="13"/>
      <c r="NC41" s="13"/>
      <c r="ND41" s="13"/>
      <c r="NE41" s="13"/>
    </row>
    <row r="42" spans="1:369" ht="20" customHeight="1" x14ac:dyDescent="0.15">
      <c r="A42" s="138"/>
      <c r="B42" s="139"/>
      <c r="C42" s="15" t="s">
        <v>11</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c r="HS42" s="13"/>
      <c r="HT42" s="13"/>
      <c r="HU42" s="13"/>
      <c r="HV42" s="13"/>
      <c r="HW42" s="13"/>
      <c r="HX42" s="13"/>
      <c r="HY42" s="13"/>
      <c r="HZ42" s="13"/>
      <c r="IA42" s="13"/>
      <c r="IB42" s="13"/>
      <c r="IC42" s="13"/>
      <c r="ID42" s="13"/>
      <c r="IE42" s="13"/>
      <c r="IF42" s="13"/>
      <c r="IG42" s="13"/>
      <c r="IH42" s="13"/>
      <c r="II42" s="13"/>
      <c r="IJ42" s="13"/>
      <c r="IK42" s="13"/>
      <c r="IL42" s="13"/>
      <c r="IM42" s="13"/>
      <c r="IN42" s="13"/>
      <c r="IO42" s="13"/>
      <c r="IP42" s="13"/>
      <c r="IQ42" s="13"/>
      <c r="IR42" s="13"/>
      <c r="IS42" s="13"/>
      <c r="IT42" s="13"/>
      <c r="IU42" s="13"/>
      <c r="IV42" s="13"/>
      <c r="IW42" s="13"/>
      <c r="IX42" s="13"/>
      <c r="IY42" s="13"/>
      <c r="IZ42" s="13"/>
      <c r="JA42" s="13"/>
      <c r="JB42" s="13"/>
      <c r="JC42" s="13"/>
      <c r="JD42" s="13"/>
      <c r="JE42" s="13"/>
      <c r="JF42" s="13"/>
      <c r="JG42" s="13"/>
      <c r="JH42" s="13"/>
      <c r="JI42" s="13"/>
      <c r="JJ42" s="13"/>
      <c r="JK42" s="13"/>
      <c r="JL42" s="13"/>
      <c r="JM42" s="13"/>
      <c r="JN42" s="13"/>
      <c r="JO42" s="13"/>
      <c r="JP42" s="13"/>
      <c r="JQ42" s="13"/>
      <c r="JR42" s="13"/>
      <c r="JS42" s="13"/>
      <c r="JT42" s="13"/>
      <c r="JU42" s="13"/>
      <c r="JV42" s="13"/>
      <c r="JW42" s="13"/>
      <c r="JX42" s="13"/>
      <c r="JY42" s="13"/>
      <c r="JZ42" s="13"/>
      <c r="KA42" s="13"/>
      <c r="KB42" s="13"/>
      <c r="KC42" s="13"/>
      <c r="KD42" s="13"/>
      <c r="KE42" s="13"/>
      <c r="KF42" s="13"/>
      <c r="KG42" s="13"/>
      <c r="KH42" s="13"/>
      <c r="KI42" s="13"/>
      <c r="KJ42" s="13"/>
      <c r="KK42" s="13"/>
      <c r="KL42" s="13"/>
      <c r="KM42" s="13"/>
      <c r="KN42" s="13"/>
      <c r="KO42" s="13"/>
      <c r="KP42" s="13"/>
      <c r="KQ42" s="13"/>
      <c r="KR42" s="13"/>
      <c r="KS42" s="13"/>
      <c r="KT42" s="13"/>
      <c r="KU42" s="13"/>
      <c r="KV42" s="13"/>
      <c r="KW42" s="13"/>
      <c r="KX42" s="13"/>
      <c r="KY42" s="13"/>
      <c r="KZ42" s="13"/>
      <c r="LA42" s="13"/>
      <c r="LB42" s="13"/>
      <c r="LC42" s="13"/>
      <c r="LD42" s="13"/>
      <c r="LE42" s="13"/>
      <c r="LF42" s="13"/>
      <c r="LG42" s="13"/>
      <c r="LH42" s="13"/>
      <c r="LI42" s="13"/>
      <c r="LJ42" s="13"/>
      <c r="LK42" s="13"/>
      <c r="LL42" s="13"/>
      <c r="LM42" s="13"/>
      <c r="LN42" s="13"/>
      <c r="LO42" s="13"/>
      <c r="LP42" s="13"/>
      <c r="LQ42" s="13"/>
      <c r="LR42" s="13"/>
      <c r="LS42" s="13"/>
      <c r="LT42" s="13"/>
      <c r="LU42" s="13"/>
      <c r="LV42" s="13"/>
      <c r="LW42" s="13"/>
      <c r="LX42" s="13"/>
      <c r="LY42" s="13"/>
      <c r="LZ42" s="13"/>
      <c r="MA42" s="13"/>
      <c r="MB42" s="13"/>
      <c r="MC42" s="13"/>
      <c r="MD42" s="13"/>
      <c r="ME42" s="13"/>
      <c r="MF42" s="13"/>
      <c r="MG42" s="13"/>
      <c r="MH42" s="13"/>
      <c r="MI42" s="13"/>
      <c r="MJ42" s="13"/>
      <c r="MK42" s="13"/>
      <c r="ML42" s="13"/>
      <c r="MM42" s="13"/>
      <c r="MN42" s="13"/>
      <c r="MO42" s="13"/>
      <c r="MP42" s="13"/>
      <c r="MQ42" s="13"/>
      <c r="MR42" s="13"/>
      <c r="MS42" s="13"/>
      <c r="MT42" s="13"/>
      <c r="MU42" s="13"/>
      <c r="MV42" s="13"/>
      <c r="MW42" s="13"/>
      <c r="MX42" s="13"/>
      <c r="MY42" s="13"/>
      <c r="MZ42" s="13"/>
      <c r="NA42" s="13"/>
      <c r="NB42" s="13"/>
      <c r="NC42" s="13"/>
      <c r="ND42" s="13"/>
      <c r="NE42" s="13"/>
    </row>
    <row r="43" spans="1:369" ht="20" customHeight="1" x14ac:dyDescent="0.15">
      <c r="A43" s="140"/>
      <c r="B43" s="141"/>
      <c r="C43" s="15" t="s">
        <v>12</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3"/>
      <c r="GF43" s="13"/>
      <c r="GG43" s="13"/>
      <c r="GH43" s="13"/>
      <c r="GI43" s="13"/>
      <c r="GJ43" s="13"/>
      <c r="GK43" s="13"/>
      <c r="GL43" s="13"/>
      <c r="GM43" s="13"/>
      <c r="GN43" s="13"/>
      <c r="GO43" s="13"/>
      <c r="GP43" s="13"/>
      <c r="GQ43" s="13"/>
      <c r="GR43" s="13"/>
      <c r="GS43" s="13"/>
      <c r="GT43" s="13"/>
      <c r="GU43" s="13"/>
      <c r="GV43" s="13"/>
      <c r="GW43" s="13"/>
      <c r="GX43" s="13"/>
      <c r="GY43" s="13"/>
      <c r="GZ43" s="13"/>
      <c r="HA43" s="13"/>
      <c r="HB43" s="13"/>
      <c r="HC43" s="13"/>
      <c r="HD43" s="13"/>
      <c r="HE43" s="13"/>
      <c r="HF43" s="13"/>
      <c r="HG43" s="13"/>
      <c r="HH43" s="13"/>
      <c r="HI43" s="13"/>
      <c r="HJ43" s="13"/>
      <c r="HK43" s="13"/>
      <c r="HL43" s="13"/>
      <c r="HM43" s="13"/>
      <c r="HN43" s="13"/>
      <c r="HO43" s="13"/>
      <c r="HP43" s="13"/>
      <c r="HQ43" s="13"/>
      <c r="HR43" s="13"/>
      <c r="HS43" s="13"/>
      <c r="HT43" s="13"/>
      <c r="HU43" s="13"/>
      <c r="HV43" s="13"/>
      <c r="HW43" s="13"/>
      <c r="HX43" s="13"/>
      <c r="HY43" s="13"/>
      <c r="HZ43" s="13"/>
      <c r="IA43" s="13"/>
      <c r="IB43" s="13"/>
      <c r="IC43" s="13"/>
      <c r="ID43" s="13"/>
      <c r="IE43" s="13"/>
      <c r="IF43" s="13"/>
      <c r="IG43" s="13"/>
      <c r="IH43" s="13"/>
      <c r="II43" s="13"/>
      <c r="IJ43" s="13"/>
      <c r="IK43" s="13"/>
      <c r="IL43" s="13"/>
      <c r="IM43" s="13"/>
      <c r="IN43" s="13"/>
      <c r="IO43" s="13"/>
      <c r="IP43" s="13"/>
      <c r="IQ43" s="13"/>
      <c r="IR43" s="13"/>
      <c r="IS43" s="13"/>
      <c r="IT43" s="13"/>
      <c r="IU43" s="13"/>
      <c r="IV43" s="13"/>
      <c r="IW43" s="13"/>
      <c r="IX43" s="13"/>
      <c r="IY43" s="13"/>
      <c r="IZ43" s="13"/>
      <c r="JA43" s="13"/>
      <c r="JB43" s="13"/>
      <c r="JC43" s="13"/>
      <c r="JD43" s="13"/>
      <c r="JE43" s="13"/>
      <c r="JF43" s="13"/>
      <c r="JG43" s="13"/>
      <c r="JH43" s="13"/>
      <c r="JI43" s="13"/>
      <c r="JJ43" s="13"/>
      <c r="JK43" s="13"/>
      <c r="JL43" s="13"/>
      <c r="JM43" s="13"/>
      <c r="JN43" s="13"/>
      <c r="JO43" s="13"/>
      <c r="JP43" s="13"/>
      <c r="JQ43" s="13"/>
      <c r="JR43" s="13"/>
      <c r="JS43" s="13"/>
      <c r="JT43" s="13"/>
      <c r="JU43" s="13"/>
      <c r="JV43" s="13"/>
      <c r="JW43" s="13"/>
      <c r="JX43" s="13"/>
      <c r="JY43" s="13"/>
      <c r="JZ43" s="13"/>
      <c r="KA43" s="13"/>
      <c r="KB43" s="13"/>
      <c r="KC43" s="13"/>
      <c r="KD43" s="13"/>
      <c r="KE43" s="13"/>
      <c r="KF43" s="13"/>
      <c r="KG43" s="13"/>
      <c r="KH43" s="13"/>
      <c r="KI43" s="13"/>
      <c r="KJ43" s="13"/>
      <c r="KK43" s="13"/>
      <c r="KL43" s="13"/>
      <c r="KM43" s="13"/>
      <c r="KN43" s="13"/>
      <c r="KO43" s="13"/>
      <c r="KP43" s="13"/>
      <c r="KQ43" s="13"/>
      <c r="KR43" s="13"/>
      <c r="KS43" s="13"/>
      <c r="KT43" s="13"/>
      <c r="KU43" s="13"/>
      <c r="KV43" s="13"/>
      <c r="KW43" s="13"/>
      <c r="KX43" s="13"/>
      <c r="KY43" s="13"/>
      <c r="KZ43" s="13"/>
      <c r="LA43" s="13"/>
      <c r="LB43" s="13"/>
      <c r="LC43" s="13"/>
      <c r="LD43" s="13"/>
      <c r="LE43" s="13"/>
      <c r="LF43" s="13"/>
      <c r="LG43" s="13"/>
      <c r="LH43" s="13"/>
      <c r="LI43" s="13"/>
      <c r="LJ43" s="13"/>
      <c r="LK43" s="13"/>
      <c r="LL43" s="13"/>
      <c r="LM43" s="13"/>
      <c r="LN43" s="13"/>
      <c r="LO43" s="13"/>
      <c r="LP43" s="13"/>
      <c r="LQ43" s="13"/>
      <c r="LR43" s="13"/>
      <c r="LS43" s="13"/>
      <c r="LT43" s="13"/>
      <c r="LU43" s="13"/>
      <c r="LV43" s="13"/>
      <c r="LW43" s="13"/>
      <c r="LX43" s="13"/>
      <c r="LY43" s="13"/>
      <c r="LZ43" s="13"/>
      <c r="MA43" s="13"/>
      <c r="MB43" s="13"/>
      <c r="MC43" s="13"/>
      <c r="MD43" s="13"/>
      <c r="ME43" s="13"/>
      <c r="MF43" s="13"/>
      <c r="MG43" s="13"/>
      <c r="MH43" s="13"/>
      <c r="MI43" s="13"/>
      <c r="MJ43" s="13"/>
      <c r="MK43" s="13"/>
      <c r="ML43" s="13"/>
      <c r="MM43" s="13"/>
      <c r="MN43" s="13"/>
      <c r="MO43" s="13"/>
      <c r="MP43" s="13"/>
      <c r="MQ43" s="13"/>
      <c r="MR43" s="13"/>
      <c r="MS43" s="13"/>
      <c r="MT43" s="13"/>
      <c r="MU43" s="13"/>
      <c r="MV43" s="13"/>
      <c r="MW43" s="13"/>
      <c r="MX43" s="13"/>
      <c r="MY43" s="13"/>
      <c r="MZ43" s="13"/>
      <c r="NA43" s="13"/>
      <c r="NB43" s="13"/>
      <c r="NC43" s="13"/>
      <c r="ND43" s="13"/>
      <c r="NE43" s="13"/>
    </row>
    <row r="44" spans="1:369" ht="20" customHeight="1" x14ac:dyDescent="0.15">
      <c r="A44" s="136" t="s">
        <v>18</v>
      </c>
      <c r="B44" s="137"/>
      <c r="C44" s="15" t="s">
        <v>10</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c r="GA44" s="13"/>
      <c r="GB44" s="13"/>
      <c r="GC44" s="13"/>
      <c r="GD44" s="13"/>
      <c r="GE44" s="13"/>
      <c r="GF44" s="13"/>
      <c r="GG44" s="13"/>
      <c r="GH44" s="13"/>
      <c r="GI44" s="13"/>
      <c r="GJ44" s="13"/>
      <c r="GK44" s="13"/>
      <c r="GL44" s="13"/>
      <c r="GM44" s="13"/>
      <c r="GN44" s="13"/>
      <c r="GO44" s="13"/>
      <c r="GP44" s="13"/>
      <c r="GQ44" s="13"/>
      <c r="GR44" s="13"/>
      <c r="GS44" s="13"/>
      <c r="GT44" s="13"/>
      <c r="GU44" s="13"/>
      <c r="GV44" s="13"/>
      <c r="GW44" s="13"/>
      <c r="GX44" s="13"/>
      <c r="GY44" s="13"/>
      <c r="GZ44" s="13"/>
      <c r="HA44" s="13"/>
      <c r="HB44" s="13"/>
      <c r="HC44" s="13"/>
      <c r="HD44" s="13"/>
      <c r="HE44" s="13"/>
      <c r="HF44" s="13"/>
      <c r="HG44" s="13"/>
      <c r="HH44" s="13"/>
      <c r="HI44" s="13"/>
      <c r="HJ44" s="13"/>
      <c r="HK44" s="13"/>
      <c r="HL44" s="13"/>
      <c r="HM44" s="13"/>
      <c r="HN44" s="13"/>
      <c r="HO44" s="13"/>
      <c r="HP44" s="13"/>
      <c r="HQ44" s="13"/>
      <c r="HR44" s="13"/>
      <c r="HS44" s="13"/>
      <c r="HT44" s="13"/>
      <c r="HU44" s="13"/>
      <c r="HV44" s="13"/>
      <c r="HW44" s="13"/>
      <c r="HX44" s="13"/>
      <c r="HY44" s="13"/>
      <c r="HZ44" s="13"/>
      <c r="IA44" s="13"/>
      <c r="IB44" s="13"/>
      <c r="IC44" s="13"/>
      <c r="ID44" s="13"/>
      <c r="IE44" s="13"/>
      <c r="IF44" s="13"/>
      <c r="IG44" s="13"/>
      <c r="IH44" s="13"/>
      <c r="II44" s="13"/>
      <c r="IJ44" s="13"/>
      <c r="IK44" s="13"/>
      <c r="IL44" s="13"/>
      <c r="IM44" s="13"/>
      <c r="IN44" s="13"/>
      <c r="IO44" s="13"/>
      <c r="IP44" s="13"/>
      <c r="IQ44" s="13"/>
      <c r="IR44" s="13"/>
      <c r="IS44" s="13"/>
      <c r="IT44" s="13"/>
      <c r="IU44" s="13"/>
      <c r="IV44" s="13"/>
      <c r="IW44" s="13"/>
      <c r="IX44" s="13"/>
      <c r="IY44" s="13"/>
      <c r="IZ44" s="13"/>
      <c r="JA44" s="13"/>
      <c r="JB44" s="13"/>
      <c r="JC44" s="13"/>
      <c r="JD44" s="13"/>
      <c r="JE44" s="13"/>
      <c r="JF44" s="13"/>
      <c r="JG44" s="13"/>
      <c r="JH44" s="13"/>
      <c r="JI44" s="13"/>
      <c r="JJ44" s="13"/>
      <c r="JK44" s="13"/>
      <c r="JL44" s="13"/>
      <c r="JM44" s="13"/>
      <c r="JN44" s="13"/>
      <c r="JO44" s="13"/>
      <c r="JP44" s="13"/>
      <c r="JQ44" s="13"/>
      <c r="JR44" s="13"/>
      <c r="JS44" s="13"/>
      <c r="JT44" s="13"/>
      <c r="JU44" s="13"/>
      <c r="JV44" s="13"/>
      <c r="JW44" s="13"/>
      <c r="JX44" s="13"/>
      <c r="JY44" s="13"/>
      <c r="JZ44" s="13"/>
      <c r="KA44" s="13"/>
      <c r="KB44" s="13"/>
      <c r="KC44" s="13"/>
      <c r="KD44" s="13"/>
      <c r="KE44" s="13"/>
      <c r="KF44" s="13"/>
      <c r="KG44" s="13"/>
      <c r="KH44" s="13"/>
      <c r="KI44" s="13"/>
      <c r="KJ44" s="13"/>
      <c r="KK44" s="13"/>
      <c r="KL44" s="13"/>
      <c r="KM44" s="13"/>
      <c r="KN44" s="13"/>
      <c r="KO44" s="13"/>
      <c r="KP44" s="13"/>
      <c r="KQ44" s="13"/>
      <c r="KR44" s="13"/>
      <c r="KS44" s="13"/>
      <c r="KT44" s="13"/>
      <c r="KU44" s="13"/>
      <c r="KV44" s="13"/>
      <c r="KW44" s="13"/>
      <c r="KX44" s="13"/>
      <c r="KY44" s="13"/>
      <c r="KZ44" s="13"/>
      <c r="LA44" s="13"/>
      <c r="LB44" s="13"/>
      <c r="LC44" s="13"/>
      <c r="LD44" s="13"/>
      <c r="LE44" s="13"/>
      <c r="LF44" s="13"/>
      <c r="LG44" s="13"/>
      <c r="LH44" s="13"/>
      <c r="LI44" s="13"/>
      <c r="LJ44" s="13"/>
      <c r="LK44" s="13"/>
      <c r="LL44" s="13"/>
      <c r="LM44" s="13"/>
      <c r="LN44" s="13"/>
      <c r="LO44" s="13"/>
      <c r="LP44" s="13"/>
      <c r="LQ44" s="13"/>
      <c r="LR44" s="13"/>
      <c r="LS44" s="13"/>
      <c r="LT44" s="13"/>
      <c r="LU44" s="13"/>
      <c r="LV44" s="13"/>
      <c r="LW44" s="13"/>
      <c r="LX44" s="13"/>
      <c r="LY44" s="13"/>
      <c r="LZ44" s="13"/>
      <c r="MA44" s="13"/>
      <c r="MB44" s="13"/>
      <c r="MC44" s="13"/>
      <c r="MD44" s="13"/>
      <c r="ME44" s="13"/>
      <c r="MF44" s="13"/>
      <c r="MG44" s="13"/>
      <c r="MH44" s="13"/>
      <c r="MI44" s="13"/>
      <c r="MJ44" s="13"/>
      <c r="MK44" s="13"/>
      <c r="ML44" s="13"/>
      <c r="MM44" s="13"/>
      <c r="MN44" s="13"/>
      <c r="MO44" s="13"/>
      <c r="MP44" s="13"/>
      <c r="MQ44" s="13"/>
      <c r="MR44" s="13"/>
      <c r="MS44" s="13"/>
      <c r="MT44" s="13"/>
      <c r="MU44" s="13"/>
      <c r="MV44" s="13"/>
      <c r="MW44" s="13"/>
      <c r="MX44" s="13"/>
      <c r="MY44" s="13"/>
      <c r="MZ44" s="13"/>
      <c r="NA44" s="13"/>
      <c r="NB44" s="13"/>
      <c r="NC44" s="13"/>
      <c r="ND44" s="13"/>
      <c r="NE44" s="13"/>
    </row>
    <row r="45" spans="1:369" ht="20" customHeight="1" x14ac:dyDescent="0.15">
      <c r="A45" s="138"/>
      <c r="B45" s="139"/>
      <c r="C45" s="15" t="s">
        <v>11</v>
      </c>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13"/>
      <c r="FQ45" s="13"/>
      <c r="FR45" s="13"/>
      <c r="FS45" s="13"/>
      <c r="FT45" s="13"/>
      <c r="FU45" s="13"/>
      <c r="FV45" s="13"/>
      <c r="FW45" s="13"/>
      <c r="FX45" s="13"/>
      <c r="FY45" s="13"/>
      <c r="FZ45" s="13"/>
      <c r="GA45" s="13"/>
      <c r="GB45" s="13"/>
      <c r="GC45" s="13"/>
      <c r="GD45" s="13"/>
      <c r="GE45" s="13"/>
      <c r="GF45" s="13"/>
      <c r="GG45" s="13"/>
      <c r="GH45" s="13"/>
      <c r="GI45" s="13"/>
      <c r="GJ45" s="13"/>
      <c r="GK45" s="13"/>
      <c r="GL45" s="13"/>
      <c r="GM45" s="13"/>
      <c r="GN45" s="13"/>
      <c r="GO45" s="13"/>
      <c r="GP45" s="13"/>
      <c r="GQ45" s="13"/>
      <c r="GR45" s="13"/>
      <c r="GS45" s="13"/>
      <c r="GT45" s="13"/>
      <c r="GU45" s="13"/>
      <c r="GV45" s="13"/>
      <c r="GW45" s="13"/>
      <c r="GX45" s="13"/>
      <c r="GY45" s="13"/>
      <c r="GZ45" s="13"/>
      <c r="HA45" s="13"/>
      <c r="HB45" s="13"/>
      <c r="HC45" s="13"/>
      <c r="HD45" s="13"/>
      <c r="HE45" s="13"/>
      <c r="HF45" s="13"/>
      <c r="HG45" s="13"/>
      <c r="HH45" s="13"/>
      <c r="HI45" s="13"/>
      <c r="HJ45" s="13"/>
      <c r="HK45" s="13"/>
      <c r="HL45" s="13"/>
      <c r="HM45" s="13"/>
      <c r="HN45" s="13"/>
      <c r="HO45" s="13"/>
      <c r="HP45" s="13"/>
      <c r="HQ45" s="13"/>
      <c r="HR45" s="13"/>
      <c r="HS45" s="13"/>
      <c r="HT45" s="13"/>
      <c r="HU45" s="13"/>
      <c r="HV45" s="13"/>
      <c r="HW45" s="13"/>
      <c r="HX45" s="13"/>
      <c r="HY45" s="13"/>
      <c r="HZ45" s="13"/>
      <c r="IA45" s="13"/>
      <c r="IB45" s="13"/>
      <c r="IC45" s="13"/>
      <c r="ID45" s="13"/>
      <c r="IE45" s="13"/>
      <c r="IF45" s="13"/>
      <c r="IG45" s="13"/>
      <c r="IH45" s="13"/>
      <c r="II45" s="13"/>
      <c r="IJ45" s="13"/>
      <c r="IK45" s="13"/>
      <c r="IL45" s="13"/>
      <c r="IM45" s="13"/>
      <c r="IN45" s="13"/>
      <c r="IO45" s="13"/>
      <c r="IP45" s="13"/>
      <c r="IQ45" s="13"/>
      <c r="IR45" s="13"/>
      <c r="IS45" s="13"/>
      <c r="IT45" s="13"/>
      <c r="IU45" s="13"/>
      <c r="IV45" s="13"/>
      <c r="IW45" s="13"/>
      <c r="IX45" s="13"/>
      <c r="IY45" s="13"/>
      <c r="IZ45" s="13"/>
      <c r="JA45" s="13"/>
      <c r="JB45" s="13"/>
      <c r="JC45" s="13"/>
      <c r="JD45" s="13"/>
      <c r="JE45" s="13"/>
      <c r="JF45" s="13"/>
      <c r="JG45" s="13"/>
      <c r="JH45" s="13"/>
      <c r="JI45" s="13"/>
      <c r="JJ45" s="13"/>
      <c r="JK45" s="13"/>
      <c r="JL45" s="13"/>
      <c r="JM45" s="13"/>
      <c r="JN45" s="13"/>
      <c r="JO45" s="13"/>
      <c r="JP45" s="13"/>
      <c r="JQ45" s="13"/>
      <c r="JR45" s="13"/>
      <c r="JS45" s="13"/>
      <c r="JT45" s="13"/>
      <c r="JU45" s="13"/>
      <c r="JV45" s="13"/>
      <c r="JW45" s="13"/>
      <c r="JX45" s="13"/>
      <c r="JY45" s="13"/>
      <c r="JZ45" s="13"/>
      <c r="KA45" s="13"/>
      <c r="KB45" s="13"/>
      <c r="KC45" s="13"/>
      <c r="KD45" s="13"/>
      <c r="KE45" s="13"/>
      <c r="KF45" s="13"/>
      <c r="KG45" s="13"/>
      <c r="KH45" s="13"/>
      <c r="KI45" s="13"/>
      <c r="KJ45" s="13"/>
      <c r="KK45" s="13"/>
      <c r="KL45" s="13"/>
      <c r="KM45" s="13"/>
      <c r="KN45" s="13"/>
      <c r="KO45" s="13"/>
      <c r="KP45" s="13"/>
      <c r="KQ45" s="13"/>
      <c r="KR45" s="13"/>
      <c r="KS45" s="13"/>
      <c r="KT45" s="13"/>
      <c r="KU45" s="13"/>
      <c r="KV45" s="13"/>
      <c r="KW45" s="13"/>
      <c r="KX45" s="13"/>
      <c r="KY45" s="13"/>
      <c r="KZ45" s="13"/>
      <c r="LA45" s="13"/>
      <c r="LB45" s="13"/>
      <c r="LC45" s="13"/>
      <c r="LD45" s="13"/>
      <c r="LE45" s="13"/>
      <c r="LF45" s="13"/>
      <c r="LG45" s="13"/>
      <c r="LH45" s="13"/>
      <c r="LI45" s="13"/>
      <c r="LJ45" s="13"/>
      <c r="LK45" s="13"/>
      <c r="LL45" s="13"/>
      <c r="LM45" s="13"/>
      <c r="LN45" s="13"/>
      <c r="LO45" s="13"/>
      <c r="LP45" s="13"/>
      <c r="LQ45" s="13"/>
      <c r="LR45" s="13"/>
      <c r="LS45" s="13"/>
      <c r="LT45" s="13"/>
      <c r="LU45" s="13"/>
      <c r="LV45" s="13"/>
      <c r="LW45" s="13"/>
      <c r="LX45" s="13"/>
      <c r="LY45" s="13"/>
      <c r="LZ45" s="13"/>
      <c r="MA45" s="13"/>
      <c r="MB45" s="13"/>
      <c r="MC45" s="13"/>
      <c r="MD45" s="13"/>
      <c r="ME45" s="13"/>
      <c r="MF45" s="13"/>
      <c r="MG45" s="13"/>
      <c r="MH45" s="13"/>
      <c r="MI45" s="13"/>
      <c r="MJ45" s="13"/>
      <c r="MK45" s="13"/>
      <c r="ML45" s="13"/>
      <c r="MM45" s="13"/>
      <c r="MN45" s="13"/>
      <c r="MO45" s="13"/>
      <c r="MP45" s="13"/>
      <c r="MQ45" s="13"/>
      <c r="MR45" s="13"/>
      <c r="MS45" s="13"/>
      <c r="MT45" s="13"/>
      <c r="MU45" s="13"/>
      <c r="MV45" s="13"/>
      <c r="MW45" s="13"/>
      <c r="MX45" s="13"/>
      <c r="MY45" s="13"/>
      <c r="MZ45" s="13"/>
      <c r="NA45" s="13"/>
      <c r="NB45" s="13"/>
      <c r="NC45" s="13"/>
      <c r="ND45" s="13"/>
      <c r="NE45" s="13"/>
    </row>
    <row r="46" spans="1:369" ht="20" customHeight="1" x14ac:dyDescent="0.15">
      <c r="A46" s="140"/>
      <c r="B46" s="141"/>
      <c r="C46" s="15" t="s">
        <v>12</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c r="FP46" s="13"/>
      <c r="FQ46" s="13"/>
      <c r="FR46" s="13"/>
      <c r="FS46" s="13"/>
      <c r="FT46" s="13"/>
      <c r="FU46" s="13"/>
      <c r="FV46" s="13"/>
      <c r="FW46" s="13"/>
      <c r="FX46" s="13"/>
      <c r="FY46" s="13"/>
      <c r="FZ46" s="13"/>
      <c r="GA46" s="13"/>
      <c r="GB46" s="13"/>
      <c r="GC46" s="13"/>
      <c r="GD46" s="13"/>
      <c r="GE46" s="13"/>
      <c r="GF46" s="13"/>
      <c r="GG46" s="13"/>
      <c r="GH46" s="13"/>
      <c r="GI46" s="13"/>
      <c r="GJ46" s="13"/>
      <c r="GK46" s="13"/>
      <c r="GL46" s="13"/>
      <c r="GM46" s="13"/>
      <c r="GN46" s="13"/>
      <c r="GO46" s="13"/>
      <c r="GP46" s="13"/>
      <c r="GQ46" s="13"/>
      <c r="GR46" s="13"/>
      <c r="GS46" s="13"/>
      <c r="GT46" s="13"/>
      <c r="GU46" s="13"/>
      <c r="GV46" s="13"/>
      <c r="GW46" s="13"/>
      <c r="GX46" s="13"/>
      <c r="GY46" s="13"/>
      <c r="GZ46" s="13"/>
      <c r="HA46" s="13"/>
      <c r="HB46" s="13"/>
      <c r="HC46" s="13"/>
      <c r="HD46" s="13"/>
      <c r="HE46" s="13"/>
      <c r="HF46" s="13"/>
      <c r="HG46" s="13"/>
      <c r="HH46" s="13"/>
      <c r="HI46" s="13"/>
      <c r="HJ46" s="13"/>
      <c r="HK46" s="13"/>
      <c r="HL46" s="13"/>
      <c r="HM46" s="13"/>
      <c r="HN46" s="13"/>
      <c r="HO46" s="13"/>
      <c r="HP46" s="13"/>
      <c r="HQ46" s="13"/>
      <c r="HR46" s="13"/>
      <c r="HS46" s="13"/>
      <c r="HT46" s="13"/>
      <c r="HU46" s="13"/>
      <c r="HV46" s="13"/>
      <c r="HW46" s="13"/>
      <c r="HX46" s="13"/>
      <c r="HY46" s="13"/>
      <c r="HZ46" s="13"/>
      <c r="IA46" s="13"/>
      <c r="IB46" s="13"/>
      <c r="IC46" s="13"/>
      <c r="ID46" s="13"/>
      <c r="IE46" s="13"/>
      <c r="IF46" s="13"/>
      <c r="IG46" s="13"/>
      <c r="IH46" s="13"/>
      <c r="II46" s="13"/>
      <c r="IJ46" s="13"/>
      <c r="IK46" s="13"/>
      <c r="IL46" s="13"/>
      <c r="IM46" s="13"/>
      <c r="IN46" s="13"/>
      <c r="IO46" s="13"/>
      <c r="IP46" s="13"/>
      <c r="IQ46" s="13"/>
      <c r="IR46" s="13"/>
      <c r="IS46" s="13"/>
      <c r="IT46" s="13"/>
      <c r="IU46" s="13"/>
      <c r="IV46" s="13"/>
      <c r="IW46" s="13"/>
      <c r="IX46" s="13"/>
      <c r="IY46" s="13"/>
      <c r="IZ46" s="13"/>
      <c r="JA46" s="13"/>
      <c r="JB46" s="13"/>
      <c r="JC46" s="13"/>
      <c r="JD46" s="13"/>
      <c r="JE46" s="13"/>
      <c r="JF46" s="13"/>
      <c r="JG46" s="13"/>
      <c r="JH46" s="13"/>
      <c r="JI46" s="13"/>
      <c r="JJ46" s="13"/>
      <c r="JK46" s="13"/>
      <c r="JL46" s="13"/>
      <c r="JM46" s="13"/>
      <c r="JN46" s="13"/>
      <c r="JO46" s="13"/>
      <c r="JP46" s="13"/>
      <c r="JQ46" s="13"/>
      <c r="JR46" s="13"/>
      <c r="JS46" s="13"/>
      <c r="JT46" s="13"/>
      <c r="JU46" s="13"/>
      <c r="JV46" s="13"/>
      <c r="JW46" s="13"/>
      <c r="JX46" s="13"/>
      <c r="JY46" s="13"/>
      <c r="JZ46" s="13"/>
      <c r="KA46" s="13"/>
      <c r="KB46" s="13"/>
      <c r="KC46" s="13"/>
      <c r="KD46" s="13"/>
      <c r="KE46" s="13"/>
      <c r="KF46" s="13"/>
      <c r="KG46" s="13"/>
      <c r="KH46" s="13"/>
      <c r="KI46" s="13"/>
      <c r="KJ46" s="13"/>
      <c r="KK46" s="13"/>
      <c r="KL46" s="13"/>
      <c r="KM46" s="13"/>
      <c r="KN46" s="13"/>
      <c r="KO46" s="13"/>
      <c r="KP46" s="13"/>
      <c r="KQ46" s="13"/>
      <c r="KR46" s="13"/>
      <c r="KS46" s="13"/>
      <c r="KT46" s="13"/>
      <c r="KU46" s="13"/>
      <c r="KV46" s="13"/>
      <c r="KW46" s="13"/>
      <c r="KX46" s="13"/>
      <c r="KY46" s="13"/>
      <c r="KZ46" s="13"/>
      <c r="LA46" s="13"/>
      <c r="LB46" s="13"/>
      <c r="LC46" s="13"/>
      <c r="LD46" s="13"/>
      <c r="LE46" s="13"/>
      <c r="LF46" s="13"/>
      <c r="LG46" s="13"/>
      <c r="LH46" s="13"/>
      <c r="LI46" s="13"/>
      <c r="LJ46" s="13"/>
      <c r="LK46" s="13"/>
      <c r="LL46" s="13"/>
      <c r="LM46" s="13"/>
      <c r="LN46" s="13"/>
      <c r="LO46" s="13"/>
      <c r="LP46" s="13"/>
      <c r="LQ46" s="13"/>
      <c r="LR46" s="13"/>
      <c r="LS46" s="13"/>
      <c r="LT46" s="13"/>
      <c r="LU46" s="13"/>
      <c r="LV46" s="13"/>
      <c r="LW46" s="13"/>
      <c r="LX46" s="13"/>
      <c r="LY46" s="13"/>
      <c r="LZ46" s="13"/>
      <c r="MA46" s="13"/>
      <c r="MB46" s="13"/>
      <c r="MC46" s="13"/>
      <c r="MD46" s="13"/>
      <c r="ME46" s="13"/>
      <c r="MF46" s="13"/>
      <c r="MG46" s="13"/>
      <c r="MH46" s="13"/>
      <c r="MI46" s="13"/>
      <c r="MJ46" s="13"/>
      <c r="MK46" s="13"/>
      <c r="ML46" s="13"/>
      <c r="MM46" s="13"/>
      <c r="MN46" s="13"/>
      <c r="MO46" s="13"/>
      <c r="MP46" s="13"/>
      <c r="MQ46" s="13"/>
      <c r="MR46" s="13"/>
      <c r="MS46" s="13"/>
      <c r="MT46" s="13"/>
      <c r="MU46" s="13"/>
      <c r="MV46" s="13"/>
      <c r="MW46" s="13"/>
      <c r="MX46" s="13"/>
      <c r="MY46" s="13"/>
      <c r="MZ46" s="13"/>
      <c r="NA46" s="13"/>
      <c r="NB46" s="13"/>
      <c r="NC46" s="13"/>
      <c r="ND46" s="13"/>
      <c r="NE46" s="13"/>
    </row>
    <row r="47" spans="1:369" ht="20" customHeight="1" x14ac:dyDescent="0.15">
      <c r="A47" s="136" t="s">
        <v>19</v>
      </c>
      <c r="B47" s="137"/>
      <c r="C47" s="15" t="s">
        <v>10</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c r="GT47" s="13"/>
      <c r="GU47" s="13"/>
      <c r="GV47" s="13"/>
      <c r="GW47" s="13"/>
      <c r="GX47" s="13"/>
      <c r="GY47" s="13"/>
      <c r="GZ47" s="13"/>
      <c r="HA47" s="13"/>
      <c r="HB47" s="13"/>
      <c r="HC47" s="13"/>
      <c r="HD47" s="13"/>
      <c r="HE47" s="13"/>
      <c r="HF47" s="13"/>
      <c r="HG47" s="13"/>
      <c r="HH47" s="13"/>
      <c r="HI47" s="13"/>
      <c r="HJ47" s="13"/>
      <c r="HK47" s="13"/>
      <c r="HL47" s="13"/>
      <c r="HM47" s="13"/>
      <c r="HN47" s="13"/>
      <c r="HO47" s="13"/>
      <c r="HP47" s="13"/>
      <c r="HQ47" s="13"/>
      <c r="HR47" s="13"/>
      <c r="HS47" s="13"/>
      <c r="HT47" s="13"/>
      <c r="HU47" s="13"/>
      <c r="HV47" s="13"/>
      <c r="HW47" s="13"/>
      <c r="HX47" s="13"/>
      <c r="HY47" s="13"/>
      <c r="HZ47" s="13"/>
      <c r="IA47" s="13"/>
      <c r="IB47" s="13"/>
      <c r="IC47" s="13"/>
      <c r="ID47" s="13"/>
      <c r="IE47" s="13"/>
      <c r="IF47" s="13"/>
      <c r="IG47" s="13"/>
      <c r="IH47" s="13"/>
      <c r="II47" s="13"/>
      <c r="IJ47" s="13"/>
      <c r="IK47" s="13"/>
      <c r="IL47" s="13"/>
      <c r="IM47" s="13"/>
      <c r="IN47" s="13"/>
      <c r="IO47" s="13"/>
      <c r="IP47" s="13"/>
      <c r="IQ47" s="13"/>
      <c r="IR47" s="13"/>
      <c r="IS47" s="13"/>
      <c r="IT47" s="13"/>
      <c r="IU47" s="13"/>
      <c r="IV47" s="13"/>
      <c r="IW47" s="13"/>
      <c r="IX47" s="13"/>
      <c r="IY47" s="13"/>
      <c r="IZ47" s="13"/>
      <c r="JA47" s="13"/>
      <c r="JB47" s="13"/>
      <c r="JC47" s="13"/>
      <c r="JD47" s="13"/>
      <c r="JE47" s="13"/>
      <c r="JF47" s="13"/>
      <c r="JG47" s="13"/>
      <c r="JH47" s="13"/>
      <c r="JI47" s="13"/>
      <c r="JJ47" s="13"/>
      <c r="JK47" s="13"/>
      <c r="JL47" s="13"/>
      <c r="JM47" s="13"/>
      <c r="JN47" s="13"/>
      <c r="JO47" s="13"/>
      <c r="JP47" s="13"/>
      <c r="JQ47" s="13"/>
      <c r="JR47" s="13"/>
      <c r="JS47" s="13"/>
      <c r="JT47" s="13"/>
      <c r="JU47" s="13"/>
      <c r="JV47" s="13"/>
      <c r="JW47" s="13"/>
      <c r="JX47" s="13"/>
      <c r="JY47" s="13"/>
      <c r="JZ47" s="13"/>
      <c r="KA47" s="13"/>
      <c r="KB47" s="13"/>
      <c r="KC47" s="13"/>
      <c r="KD47" s="13"/>
      <c r="KE47" s="13"/>
      <c r="KF47" s="13"/>
      <c r="KG47" s="13"/>
      <c r="KH47" s="13"/>
      <c r="KI47" s="13"/>
      <c r="KJ47" s="13"/>
      <c r="KK47" s="13"/>
      <c r="KL47" s="13"/>
      <c r="KM47" s="13"/>
      <c r="KN47" s="13"/>
      <c r="KO47" s="13"/>
      <c r="KP47" s="13"/>
      <c r="KQ47" s="13"/>
      <c r="KR47" s="13"/>
      <c r="KS47" s="13"/>
      <c r="KT47" s="13"/>
      <c r="KU47" s="13"/>
      <c r="KV47" s="13"/>
      <c r="KW47" s="13"/>
      <c r="KX47" s="13"/>
      <c r="KY47" s="13"/>
      <c r="KZ47" s="13"/>
      <c r="LA47" s="13"/>
      <c r="LB47" s="13"/>
      <c r="LC47" s="13"/>
      <c r="LD47" s="13"/>
      <c r="LE47" s="13"/>
      <c r="LF47" s="13"/>
      <c r="LG47" s="13"/>
      <c r="LH47" s="13"/>
      <c r="LI47" s="13"/>
      <c r="LJ47" s="13"/>
      <c r="LK47" s="13"/>
      <c r="LL47" s="13"/>
      <c r="LM47" s="13"/>
      <c r="LN47" s="13"/>
      <c r="LO47" s="13"/>
      <c r="LP47" s="13"/>
      <c r="LQ47" s="13"/>
      <c r="LR47" s="13"/>
      <c r="LS47" s="13"/>
      <c r="LT47" s="13"/>
      <c r="LU47" s="13"/>
      <c r="LV47" s="13"/>
      <c r="LW47" s="13"/>
      <c r="LX47" s="13"/>
      <c r="LY47" s="13"/>
      <c r="LZ47" s="13"/>
      <c r="MA47" s="13"/>
      <c r="MB47" s="13"/>
      <c r="MC47" s="13"/>
      <c r="MD47" s="13"/>
      <c r="ME47" s="13"/>
      <c r="MF47" s="13"/>
      <c r="MG47" s="13"/>
      <c r="MH47" s="13"/>
      <c r="MI47" s="13"/>
      <c r="MJ47" s="13"/>
      <c r="MK47" s="13"/>
      <c r="ML47" s="13"/>
      <c r="MM47" s="13"/>
      <c r="MN47" s="13"/>
      <c r="MO47" s="13"/>
      <c r="MP47" s="13"/>
      <c r="MQ47" s="13"/>
      <c r="MR47" s="13"/>
      <c r="MS47" s="13"/>
      <c r="MT47" s="13"/>
      <c r="MU47" s="13"/>
      <c r="MV47" s="13"/>
      <c r="MW47" s="13"/>
      <c r="MX47" s="13"/>
      <c r="MY47" s="13"/>
      <c r="MZ47" s="13"/>
      <c r="NA47" s="13"/>
      <c r="NB47" s="13"/>
      <c r="NC47" s="13"/>
      <c r="ND47" s="13"/>
      <c r="NE47" s="13"/>
    </row>
    <row r="48" spans="1:369" ht="20" customHeight="1" x14ac:dyDescent="0.15">
      <c r="A48" s="138"/>
      <c r="B48" s="139"/>
      <c r="C48" s="15" t="s">
        <v>11</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13"/>
      <c r="FQ48" s="13"/>
      <c r="FR48" s="13"/>
      <c r="FS48" s="13"/>
      <c r="FT48" s="13"/>
      <c r="FU48" s="13"/>
      <c r="FV48" s="13"/>
      <c r="FW48" s="13"/>
      <c r="FX48" s="13"/>
      <c r="FY48" s="13"/>
      <c r="FZ48" s="13"/>
      <c r="GA48" s="13"/>
      <c r="GB48" s="13"/>
      <c r="GC48" s="13"/>
      <c r="GD48" s="13"/>
      <c r="GE48" s="13"/>
      <c r="GF48" s="13"/>
      <c r="GG48" s="13"/>
      <c r="GH48" s="13"/>
      <c r="GI48" s="13"/>
      <c r="GJ48" s="13"/>
      <c r="GK48" s="13"/>
      <c r="GL48" s="13"/>
      <c r="GM48" s="13"/>
      <c r="GN48" s="13"/>
      <c r="GO48" s="13"/>
      <c r="GP48" s="13"/>
      <c r="GQ48" s="13"/>
      <c r="GR48" s="13"/>
      <c r="GS48" s="13"/>
      <c r="GT48" s="13"/>
      <c r="GU48" s="13"/>
      <c r="GV48" s="13"/>
      <c r="GW48" s="13"/>
      <c r="GX48" s="13"/>
      <c r="GY48" s="13"/>
      <c r="GZ48" s="13"/>
      <c r="HA48" s="13"/>
      <c r="HB48" s="13"/>
      <c r="HC48" s="13"/>
      <c r="HD48" s="13"/>
      <c r="HE48" s="13"/>
      <c r="HF48" s="13"/>
      <c r="HG48" s="13"/>
      <c r="HH48" s="13"/>
      <c r="HI48" s="13"/>
      <c r="HJ48" s="13"/>
      <c r="HK48" s="13"/>
      <c r="HL48" s="13"/>
      <c r="HM48" s="13"/>
      <c r="HN48" s="13"/>
      <c r="HO48" s="13"/>
      <c r="HP48" s="13"/>
      <c r="HQ48" s="13"/>
      <c r="HR48" s="13"/>
      <c r="HS48" s="13"/>
      <c r="HT48" s="13"/>
      <c r="HU48" s="13"/>
      <c r="HV48" s="13"/>
      <c r="HW48" s="13"/>
      <c r="HX48" s="13"/>
      <c r="HY48" s="13"/>
      <c r="HZ48" s="13"/>
      <c r="IA48" s="13"/>
      <c r="IB48" s="13"/>
      <c r="IC48" s="13"/>
      <c r="ID48" s="13"/>
      <c r="IE48" s="13"/>
      <c r="IF48" s="13"/>
      <c r="IG48" s="13"/>
      <c r="IH48" s="13"/>
      <c r="II48" s="13"/>
      <c r="IJ48" s="13"/>
      <c r="IK48" s="13"/>
      <c r="IL48" s="13"/>
      <c r="IM48" s="13"/>
      <c r="IN48" s="13"/>
      <c r="IO48" s="13"/>
      <c r="IP48" s="13"/>
      <c r="IQ48" s="13"/>
      <c r="IR48" s="13"/>
      <c r="IS48" s="13"/>
      <c r="IT48" s="13"/>
      <c r="IU48" s="13"/>
      <c r="IV48" s="13"/>
      <c r="IW48" s="13"/>
      <c r="IX48" s="13"/>
      <c r="IY48" s="13"/>
      <c r="IZ48" s="13"/>
      <c r="JA48" s="13"/>
      <c r="JB48" s="13"/>
      <c r="JC48" s="13"/>
      <c r="JD48" s="13"/>
      <c r="JE48" s="13"/>
      <c r="JF48" s="13"/>
      <c r="JG48" s="13"/>
      <c r="JH48" s="13"/>
      <c r="JI48" s="13"/>
      <c r="JJ48" s="13"/>
      <c r="JK48" s="13"/>
      <c r="JL48" s="13"/>
      <c r="JM48" s="13"/>
      <c r="JN48" s="13"/>
      <c r="JO48" s="13"/>
      <c r="JP48" s="13"/>
      <c r="JQ48" s="13"/>
      <c r="JR48" s="13"/>
      <c r="JS48" s="13"/>
      <c r="JT48" s="13"/>
      <c r="JU48" s="13"/>
      <c r="JV48" s="13"/>
      <c r="JW48" s="13"/>
      <c r="JX48" s="13"/>
      <c r="JY48" s="13"/>
      <c r="JZ48" s="13"/>
      <c r="KA48" s="13"/>
      <c r="KB48" s="13"/>
      <c r="KC48" s="13"/>
      <c r="KD48" s="13"/>
      <c r="KE48" s="13"/>
      <c r="KF48" s="13"/>
      <c r="KG48" s="13"/>
      <c r="KH48" s="13"/>
      <c r="KI48" s="13"/>
      <c r="KJ48" s="13"/>
      <c r="KK48" s="13"/>
      <c r="KL48" s="13"/>
      <c r="KM48" s="13"/>
      <c r="KN48" s="13"/>
      <c r="KO48" s="13"/>
      <c r="KP48" s="13"/>
      <c r="KQ48" s="13"/>
      <c r="KR48" s="13"/>
      <c r="KS48" s="13"/>
      <c r="KT48" s="13"/>
      <c r="KU48" s="13"/>
      <c r="KV48" s="13"/>
      <c r="KW48" s="13"/>
      <c r="KX48" s="13"/>
      <c r="KY48" s="13"/>
      <c r="KZ48" s="13"/>
      <c r="LA48" s="13"/>
      <c r="LB48" s="13"/>
      <c r="LC48" s="13"/>
      <c r="LD48" s="13"/>
      <c r="LE48" s="13"/>
      <c r="LF48" s="13"/>
      <c r="LG48" s="13"/>
      <c r="LH48" s="13"/>
      <c r="LI48" s="13"/>
      <c r="LJ48" s="13"/>
      <c r="LK48" s="13"/>
      <c r="LL48" s="13"/>
      <c r="LM48" s="13"/>
      <c r="LN48" s="13"/>
      <c r="LO48" s="13"/>
      <c r="LP48" s="13"/>
      <c r="LQ48" s="13"/>
      <c r="LR48" s="13"/>
      <c r="LS48" s="13"/>
      <c r="LT48" s="13"/>
      <c r="LU48" s="13"/>
      <c r="LV48" s="13"/>
      <c r="LW48" s="13"/>
      <c r="LX48" s="13"/>
      <c r="LY48" s="13"/>
      <c r="LZ48" s="13"/>
      <c r="MA48" s="13"/>
      <c r="MB48" s="13"/>
      <c r="MC48" s="13"/>
      <c r="MD48" s="13"/>
      <c r="ME48" s="13"/>
      <c r="MF48" s="13"/>
      <c r="MG48" s="13"/>
      <c r="MH48" s="13"/>
      <c r="MI48" s="13"/>
      <c r="MJ48" s="13"/>
      <c r="MK48" s="13"/>
      <c r="ML48" s="13"/>
      <c r="MM48" s="13"/>
      <c r="MN48" s="13"/>
      <c r="MO48" s="13"/>
      <c r="MP48" s="13"/>
      <c r="MQ48" s="13"/>
      <c r="MR48" s="13"/>
      <c r="MS48" s="13"/>
      <c r="MT48" s="13"/>
      <c r="MU48" s="13"/>
      <c r="MV48" s="13"/>
      <c r="MW48" s="13"/>
      <c r="MX48" s="13"/>
      <c r="MY48" s="13"/>
      <c r="MZ48" s="13"/>
      <c r="NA48" s="13"/>
      <c r="NB48" s="13"/>
      <c r="NC48" s="13"/>
      <c r="ND48" s="13"/>
      <c r="NE48" s="13"/>
    </row>
    <row r="49" spans="1:369" ht="20" customHeight="1" x14ac:dyDescent="0.15">
      <c r="A49" s="140"/>
      <c r="B49" s="141"/>
      <c r="C49" s="15" t="s">
        <v>12</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3"/>
      <c r="FW49" s="13"/>
      <c r="FX49" s="13"/>
      <c r="FY49" s="13"/>
      <c r="FZ49" s="13"/>
      <c r="GA49" s="13"/>
      <c r="GB49" s="13"/>
      <c r="GC49" s="13"/>
      <c r="GD49" s="13"/>
      <c r="GE49" s="13"/>
      <c r="GF49" s="13"/>
      <c r="GG49" s="13"/>
      <c r="GH49" s="13"/>
      <c r="GI49" s="13"/>
      <c r="GJ49" s="13"/>
      <c r="GK49" s="13"/>
      <c r="GL49" s="13"/>
      <c r="GM49" s="13"/>
      <c r="GN49" s="13"/>
      <c r="GO49" s="13"/>
      <c r="GP49" s="13"/>
      <c r="GQ49" s="13"/>
      <c r="GR49" s="13"/>
      <c r="GS49" s="13"/>
      <c r="GT49" s="13"/>
      <c r="GU49" s="13"/>
      <c r="GV49" s="13"/>
      <c r="GW49" s="13"/>
      <c r="GX49" s="13"/>
      <c r="GY49" s="13"/>
      <c r="GZ49" s="13"/>
      <c r="HA49" s="13"/>
      <c r="HB49" s="13"/>
      <c r="HC49" s="13"/>
      <c r="HD49" s="13"/>
      <c r="HE49" s="13"/>
      <c r="HF49" s="13"/>
      <c r="HG49" s="13"/>
      <c r="HH49" s="13"/>
      <c r="HI49" s="13"/>
      <c r="HJ49" s="13"/>
      <c r="HK49" s="13"/>
      <c r="HL49" s="13"/>
      <c r="HM49" s="13"/>
      <c r="HN49" s="13"/>
      <c r="HO49" s="13"/>
      <c r="HP49" s="13"/>
      <c r="HQ49" s="13"/>
      <c r="HR49" s="13"/>
      <c r="HS49" s="13"/>
      <c r="HT49" s="13"/>
      <c r="HU49" s="13"/>
      <c r="HV49" s="13"/>
      <c r="HW49" s="13"/>
      <c r="HX49" s="13"/>
      <c r="HY49" s="13"/>
      <c r="HZ49" s="13"/>
      <c r="IA49" s="13"/>
      <c r="IB49" s="13"/>
      <c r="IC49" s="13"/>
      <c r="ID49" s="13"/>
      <c r="IE49" s="13"/>
      <c r="IF49" s="13"/>
      <c r="IG49" s="13"/>
      <c r="IH49" s="13"/>
      <c r="II49" s="13"/>
      <c r="IJ49" s="13"/>
      <c r="IK49" s="13"/>
      <c r="IL49" s="13"/>
      <c r="IM49" s="13"/>
      <c r="IN49" s="13"/>
      <c r="IO49" s="13"/>
      <c r="IP49" s="13"/>
      <c r="IQ49" s="13"/>
      <c r="IR49" s="13"/>
      <c r="IS49" s="13"/>
      <c r="IT49" s="13"/>
      <c r="IU49" s="13"/>
      <c r="IV49" s="13"/>
      <c r="IW49" s="13"/>
      <c r="IX49" s="13"/>
      <c r="IY49" s="13"/>
      <c r="IZ49" s="13"/>
      <c r="JA49" s="13"/>
      <c r="JB49" s="13"/>
      <c r="JC49" s="13"/>
      <c r="JD49" s="13"/>
      <c r="JE49" s="13"/>
      <c r="JF49" s="13"/>
      <c r="JG49" s="13"/>
      <c r="JH49" s="13"/>
      <c r="JI49" s="13"/>
      <c r="JJ49" s="13"/>
      <c r="JK49" s="13"/>
      <c r="JL49" s="13"/>
      <c r="JM49" s="13"/>
      <c r="JN49" s="13"/>
      <c r="JO49" s="13"/>
      <c r="JP49" s="13"/>
      <c r="JQ49" s="13"/>
      <c r="JR49" s="13"/>
      <c r="JS49" s="13"/>
      <c r="JT49" s="13"/>
      <c r="JU49" s="13"/>
      <c r="JV49" s="13"/>
      <c r="JW49" s="13"/>
      <c r="JX49" s="13"/>
      <c r="JY49" s="13"/>
      <c r="JZ49" s="13"/>
      <c r="KA49" s="13"/>
      <c r="KB49" s="13"/>
      <c r="KC49" s="13"/>
      <c r="KD49" s="13"/>
      <c r="KE49" s="13"/>
      <c r="KF49" s="13"/>
      <c r="KG49" s="13"/>
      <c r="KH49" s="13"/>
      <c r="KI49" s="13"/>
      <c r="KJ49" s="13"/>
      <c r="KK49" s="13"/>
      <c r="KL49" s="13"/>
      <c r="KM49" s="13"/>
      <c r="KN49" s="13"/>
      <c r="KO49" s="13"/>
      <c r="KP49" s="13"/>
      <c r="KQ49" s="13"/>
      <c r="KR49" s="13"/>
      <c r="KS49" s="13"/>
      <c r="KT49" s="13"/>
      <c r="KU49" s="13"/>
      <c r="KV49" s="13"/>
      <c r="KW49" s="13"/>
      <c r="KX49" s="13"/>
      <c r="KY49" s="13"/>
      <c r="KZ49" s="13"/>
      <c r="LA49" s="13"/>
      <c r="LB49" s="13"/>
      <c r="LC49" s="13"/>
      <c r="LD49" s="13"/>
      <c r="LE49" s="13"/>
      <c r="LF49" s="13"/>
      <c r="LG49" s="13"/>
      <c r="LH49" s="13"/>
      <c r="LI49" s="13"/>
      <c r="LJ49" s="13"/>
      <c r="LK49" s="13"/>
      <c r="LL49" s="13"/>
      <c r="LM49" s="13"/>
      <c r="LN49" s="13"/>
      <c r="LO49" s="13"/>
      <c r="LP49" s="13"/>
      <c r="LQ49" s="13"/>
      <c r="LR49" s="13"/>
      <c r="LS49" s="13"/>
      <c r="LT49" s="13"/>
      <c r="LU49" s="13"/>
      <c r="LV49" s="13"/>
      <c r="LW49" s="13"/>
      <c r="LX49" s="13"/>
      <c r="LY49" s="13"/>
      <c r="LZ49" s="13"/>
      <c r="MA49" s="13"/>
      <c r="MB49" s="13"/>
      <c r="MC49" s="13"/>
      <c r="MD49" s="13"/>
      <c r="ME49" s="13"/>
      <c r="MF49" s="13"/>
      <c r="MG49" s="13"/>
      <c r="MH49" s="13"/>
      <c r="MI49" s="13"/>
      <c r="MJ49" s="13"/>
      <c r="MK49" s="13"/>
      <c r="ML49" s="13"/>
      <c r="MM49" s="13"/>
      <c r="MN49" s="13"/>
      <c r="MO49" s="13"/>
      <c r="MP49" s="13"/>
      <c r="MQ49" s="13"/>
      <c r="MR49" s="13"/>
      <c r="MS49" s="13"/>
      <c r="MT49" s="13"/>
      <c r="MU49" s="13"/>
      <c r="MV49" s="13"/>
      <c r="MW49" s="13"/>
      <c r="MX49" s="13"/>
      <c r="MY49" s="13"/>
      <c r="MZ49" s="13"/>
      <c r="NA49" s="13"/>
      <c r="NB49" s="13"/>
      <c r="NC49" s="13"/>
      <c r="ND49" s="13"/>
      <c r="NE49" s="13"/>
    </row>
    <row r="50" spans="1:369" ht="20" customHeight="1" x14ac:dyDescent="0.15">
      <c r="A50" s="136" t="s">
        <v>20</v>
      </c>
      <c r="B50" s="137"/>
      <c r="C50" s="15" t="s">
        <v>10</v>
      </c>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3"/>
      <c r="FW50" s="13"/>
      <c r="FX50" s="13"/>
      <c r="FY50" s="13"/>
      <c r="FZ50" s="13"/>
      <c r="GA50" s="13"/>
      <c r="GB50" s="13"/>
      <c r="GC50" s="13"/>
      <c r="GD50" s="13"/>
      <c r="GE50" s="13"/>
      <c r="GF50" s="13"/>
      <c r="GG50" s="13"/>
      <c r="GH50" s="13"/>
      <c r="GI50" s="13"/>
      <c r="GJ50" s="13"/>
      <c r="GK50" s="13"/>
      <c r="GL50" s="13"/>
      <c r="GM50" s="13"/>
      <c r="GN50" s="13"/>
      <c r="GO50" s="13"/>
      <c r="GP50" s="13"/>
      <c r="GQ50" s="13"/>
      <c r="GR50" s="13"/>
      <c r="GS50" s="13"/>
      <c r="GT50" s="13"/>
      <c r="GU50" s="13"/>
      <c r="GV50" s="13"/>
      <c r="GW50" s="13"/>
      <c r="GX50" s="13"/>
      <c r="GY50" s="13"/>
      <c r="GZ50" s="13"/>
      <c r="HA50" s="13"/>
      <c r="HB50" s="13"/>
      <c r="HC50" s="13"/>
      <c r="HD50" s="13"/>
      <c r="HE50" s="13"/>
      <c r="HF50" s="13"/>
      <c r="HG50" s="13"/>
      <c r="HH50" s="13"/>
      <c r="HI50" s="13"/>
      <c r="HJ50" s="13"/>
      <c r="HK50" s="13"/>
      <c r="HL50" s="13"/>
      <c r="HM50" s="13"/>
      <c r="HN50" s="13"/>
      <c r="HO50" s="13"/>
      <c r="HP50" s="13"/>
      <c r="HQ50" s="13"/>
      <c r="HR50" s="13"/>
      <c r="HS50" s="13"/>
      <c r="HT50" s="13"/>
      <c r="HU50" s="13"/>
      <c r="HV50" s="13"/>
      <c r="HW50" s="13"/>
      <c r="HX50" s="13"/>
      <c r="HY50" s="13"/>
      <c r="HZ50" s="13"/>
      <c r="IA50" s="13"/>
      <c r="IB50" s="13"/>
      <c r="IC50" s="13"/>
      <c r="ID50" s="13"/>
      <c r="IE50" s="13"/>
      <c r="IF50" s="13"/>
      <c r="IG50" s="13"/>
      <c r="IH50" s="13"/>
      <c r="II50" s="13"/>
      <c r="IJ50" s="13"/>
      <c r="IK50" s="13"/>
      <c r="IL50" s="13"/>
      <c r="IM50" s="13"/>
      <c r="IN50" s="13"/>
      <c r="IO50" s="13"/>
      <c r="IP50" s="13"/>
      <c r="IQ50" s="13"/>
      <c r="IR50" s="13"/>
      <c r="IS50" s="13"/>
      <c r="IT50" s="13"/>
      <c r="IU50" s="13"/>
      <c r="IV50" s="13"/>
      <c r="IW50" s="13"/>
      <c r="IX50" s="13"/>
      <c r="IY50" s="13"/>
      <c r="IZ50" s="13"/>
      <c r="JA50" s="13"/>
      <c r="JB50" s="13"/>
      <c r="JC50" s="13"/>
      <c r="JD50" s="13"/>
      <c r="JE50" s="13"/>
      <c r="JF50" s="13"/>
      <c r="JG50" s="13"/>
      <c r="JH50" s="13"/>
      <c r="JI50" s="13"/>
      <c r="JJ50" s="13"/>
      <c r="JK50" s="13"/>
      <c r="JL50" s="13"/>
      <c r="JM50" s="13"/>
      <c r="JN50" s="13"/>
      <c r="JO50" s="13"/>
      <c r="JP50" s="13"/>
      <c r="JQ50" s="13"/>
      <c r="JR50" s="13"/>
      <c r="JS50" s="13"/>
      <c r="JT50" s="13"/>
      <c r="JU50" s="13"/>
      <c r="JV50" s="13"/>
      <c r="JW50" s="13"/>
      <c r="JX50" s="13"/>
      <c r="JY50" s="13"/>
      <c r="JZ50" s="13"/>
      <c r="KA50" s="13"/>
      <c r="KB50" s="13"/>
      <c r="KC50" s="13"/>
      <c r="KD50" s="13"/>
      <c r="KE50" s="13"/>
      <c r="KF50" s="13"/>
      <c r="KG50" s="13"/>
      <c r="KH50" s="13"/>
      <c r="KI50" s="13"/>
      <c r="KJ50" s="13"/>
      <c r="KK50" s="13"/>
      <c r="KL50" s="13"/>
      <c r="KM50" s="13"/>
      <c r="KN50" s="13"/>
      <c r="KO50" s="13"/>
      <c r="KP50" s="13"/>
      <c r="KQ50" s="13"/>
      <c r="KR50" s="13"/>
      <c r="KS50" s="13"/>
      <c r="KT50" s="13"/>
      <c r="KU50" s="13"/>
      <c r="KV50" s="13"/>
      <c r="KW50" s="13"/>
      <c r="KX50" s="13"/>
      <c r="KY50" s="13"/>
      <c r="KZ50" s="13"/>
      <c r="LA50" s="13"/>
      <c r="LB50" s="13"/>
      <c r="LC50" s="13"/>
      <c r="LD50" s="13"/>
      <c r="LE50" s="13"/>
      <c r="LF50" s="13"/>
      <c r="LG50" s="13"/>
      <c r="LH50" s="13"/>
      <c r="LI50" s="13"/>
      <c r="LJ50" s="13"/>
      <c r="LK50" s="13"/>
      <c r="LL50" s="13"/>
      <c r="LM50" s="13"/>
      <c r="LN50" s="13"/>
      <c r="LO50" s="13"/>
      <c r="LP50" s="13"/>
      <c r="LQ50" s="13"/>
      <c r="LR50" s="13"/>
      <c r="LS50" s="13"/>
      <c r="LT50" s="13"/>
      <c r="LU50" s="13"/>
      <c r="LV50" s="13"/>
      <c r="LW50" s="13"/>
      <c r="LX50" s="13"/>
      <c r="LY50" s="13"/>
      <c r="LZ50" s="13"/>
      <c r="MA50" s="13"/>
      <c r="MB50" s="13"/>
      <c r="MC50" s="13"/>
      <c r="MD50" s="13"/>
      <c r="ME50" s="13"/>
      <c r="MF50" s="13"/>
      <c r="MG50" s="13"/>
      <c r="MH50" s="13"/>
      <c r="MI50" s="13"/>
      <c r="MJ50" s="13"/>
      <c r="MK50" s="13"/>
      <c r="ML50" s="13"/>
      <c r="MM50" s="13"/>
      <c r="MN50" s="13"/>
      <c r="MO50" s="13"/>
      <c r="MP50" s="13"/>
      <c r="MQ50" s="13"/>
      <c r="MR50" s="13"/>
      <c r="MS50" s="13"/>
      <c r="MT50" s="13"/>
      <c r="MU50" s="13"/>
      <c r="MV50" s="13"/>
      <c r="MW50" s="13"/>
      <c r="MX50" s="13"/>
      <c r="MY50" s="13"/>
      <c r="MZ50" s="13"/>
      <c r="NA50" s="13"/>
      <c r="NB50" s="13"/>
      <c r="NC50" s="13"/>
      <c r="ND50" s="13"/>
      <c r="NE50" s="13"/>
    </row>
    <row r="51" spans="1:369" ht="20" customHeight="1" x14ac:dyDescent="0.15">
      <c r="A51" s="138"/>
      <c r="B51" s="139"/>
      <c r="C51" s="15" t="s">
        <v>11</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c r="FR51" s="13"/>
      <c r="FS51" s="13"/>
      <c r="FT51" s="13"/>
      <c r="FU51" s="13"/>
      <c r="FV51" s="13"/>
      <c r="FW51" s="13"/>
      <c r="FX51" s="13"/>
      <c r="FY51" s="13"/>
      <c r="FZ51" s="13"/>
      <c r="GA51" s="13"/>
      <c r="GB51" s="13"/>
      <c r="GC51" s="13"/>
      <c r="GD51" s="13"/>
      <c r="GE51" s="13"/>
      <c r="GF51" s="13"/>
      <c r="GG51" s="13"/>
      <c r="GH51" s="13"/>
      <c r="GI51" s="13"/>
      <c r="GJ51" s="13"/>
      <c r="GK51" s="13"/>
      <c r="GL51" s="13"/>
      <c r="GM51" s="13"/>
      <c r="GN51" s="13"/>
      <c r="GO51" s="13"/>
      <c r="GP51" s="13"/>
      <c r="GQ51" s="13"/>
      <c r="GR51" s="13"/>
      <c r="GS51" s="13"/>
      <c r="GT51" s="13"/>
      <c r="GU51" s="13"/>
      <c r="GV51" s="13"/>
      <c r="GW51" s="13"/>
      <c r="GX51" s="13"/>
      <c r="GY51" s="13"/>
      <c r="GZ51" s="13"/>
      <c r="HA51" s="13"/>
      <c r="HB51" s="13"/>
      <c r="HC51" s="13"/>
      <c r="HD51" s="13"/>
      <c r="HE51" s="13"/>
      <c r="HF51" s="13"/>
      <c r="HG51" s="13"/>
      <c r="HH51" s="13"/>
      <c r="HI51" s="13"/>
      <c r="HJ51" s="13"/>
      <c r="HK51" s="13"/>
      <c r="HL51" s="13"/>
      <c r="HM51" s="13"/>
      <c r="HN51" s="13"/>
      <c r="HO51" s="13"/>
      <c r="HP51" s="13"/>
      <c r="HQ51" s="13"/>
      <c r="HR51" s="13"/>
      <c r="HS51" s="13"/>
      <c r="HT51" s="13"/>
      <c r="HU51" s="13"/>
      <c r="HV51" s="13"/>
      <c r="HW51" s="13"/>
      <c r="HX51" s="13"/>
      <c r="HY51" s="13"/>
      <c r="HZ51" s="13"/>
      <c r="IA51" s="13"/>
      <c r="IB51" s="13"/>
      <c r="IC51" s="13"/>
      <c r="ID51" s="13"/>
      <c r="IE51" s="13"/>
      <c r="IF51" s="13"/>
      <c r="IG51" s="13"/>
      <c r="IH51" s="13"/>
      <c r="II51" s="13"/>
      <c r="IJ51" s="13"/>
      <c r="IK51" s="13"/>
      <c r="IL51" s="13"/>
      <c r="IM51" s="13"/>
      <c r="IN51" s="13"/>
      <c r="IO51" s="13"/>
      <c r="IP51" s="13"/>
      <c r="IQ51" s="13"/>
      <c r="IR51" s="13"/>
      <c r="IS51" s="13"/>
      <c r="IT51" s="13"/>
      <c r="IU51" s="13"/>
      <c r="IV51" s="13"/>
      <c r="IW51" s="13"/>
      <c r="IX51" s="13"/>
      <c r="IY51" s="13"/>
      <c r="IZ51" s="13"/>
      <c r="JA51" s="13"/>
      <c r="JB51" s="13"/>
      <c r="JC51" s="13"/>
      <c r="JD51" s="13"/>
      <c r="JE51" s="13"/>
      <c r="JF51" s="13"/>
      <c r="JG51" s="13"/>
      <c r="JH51" s="13"/>
      <c r="JI51" s="13"/>
      <c r="JJ51" s="13"/>
      <c r="JK51" s="13"/>
      <c r="JL51" s="13"/>
      <c r="JM51" s="13"/>
      <c r="JN51" s="13"/>
      <c r="JO51" s="13"/>
      <c r="JP51" s="13"/>
      <c r="JQ51" s="13"/>
      <c r="JR51" s="13"/>
      <c r="JS51" s="13"/>
      <c r="JT51" s="13"/>
      <c r="JU51" s="13"/>
      <c r="JV51" s="13"/>
      <c r="JW51" s="13"/>
      <c r="JX51" s="13"/>
      <c r="JY51" s="13"/>
      <c r="JZ51" s="13"/>
      <c r="KA51" s="13"/>
      <c r="KB51" s="13"/>
      <c r="KC51" s="13"/>
      <c r="KD51" s="13"/>
      <c r="KE51" s="13"/>
      <c r="KF51" s="13"/>
      <c r="KG51" s="13"/>
      <c r="KH51" s="13"/>
      <c r="KI51" s="13"/>
      <c r="KJ51" s="13"/>
      <c r="KK51" s="13"/>
      <c r="KL51" s="13"/>
      <c r="KM51" s="13"/>
      <c r="KN51" s="13"/>
      <c r="KO51" s="13"/>
      <c r="KP51" s="13"/>
      <c r="KQ51" s="13"/>
      <c r="KR51" s="13"/>
      <c r="KS51" s="13"/>
      <c r="KT51" s="13"/>
      <c r="KU51" s="13"/>
      <c r="KV51" s="13"/>
      <c r="KW51" s="13"/>
      <c r="KX51" s="13"/>
      <c r="KY51" s="13"/>
      <c r="KZ51" s="13"/>
      <c r="LA51" s="13"/>
      <c r="LB51" s="13"/>
      <c r="LC51" s="13"/>
      <c r="LD51" s="13"/>
      <c r="LE51" s="13"/>
      <c r="LF51" s="13"/>
      <c r="LG51" s="13"/>
      <c r="LH51" s="13"/>
      <c r="LI51" s="13"/>
      <c r="LJ51" s="13"/>
      <c r="LK51" s="13"/>
      <c r="LL51" s="13"/>
      <c r="LM51" s="13"/>
      <c r="LN51" s="13"/>
      <c r="LO51" s="13"/>
      <c r="LP51" s="13"/>
      <c r="LQ51" s="13"/>
      <c r="LR51" s="13"/>
      <c r="LS51" s="13"/>
      <c r="LT51" s="13"/>
      <c r="LU51" s="13"/>
      <c r="LV51" s="13"/>
      <c r="LW51" s="13"/>
      <c r="LX51" s="13"/>
      <c r="LY51" s="13"/>
      <c r="LZ51" s="13"/>
      <c r="MA51" s="13"/>
      <c r="MB51" s="13"/>
      <c r="MC51" s="13"/>
      <c r="MD51" s="13"/>
      <c r="ME51" s="13"/>
      <c r="MF51" s="13"/>
      <c r="MG51" s="13"/>
      <c r="MH51" s="13"/>
      <c r="MI51" s="13"/>
      <c r="MJ51" s="13"/>
      <c r="MK51" s="13"/>
      <c r="ML51" s="13"/>
      <c r="MM51" s="13"/>
      <c r="MN51" s="13"/>
      <c r="MO51" s="13"/>
      <c r="MP51" s="13"/>
      <c r="MQ51" s="13"/>
      <c r="MR51" s="13"/>
      <c r="MS51" s="13"/>
      <c r="MT51" s="13"/>
      <c r="MU51" s="13"/>
      <c r="MV51" s="13"/>
      <c r="MW51" s="13"/>
      <c r="MX51" s="13"/>
      <c r="MY51" s="13"/>
      <c r="MZ51" s="13"/>
      <c r="NA51" s="13"/>
      <c r="NB51" s="13"/>
      <c r="NC51" s="13"/>
      <c r="ND51" s="13"/>
      <c r="NE51" s="13"/>
    </row>
    <row r="52" spans="1:369" ht="20" customHeight="1" x14ac:dyDescent="0.15">
      <c r="A52" s="140"/>
      <c r="B52" s="141"/>
      <c r="C52" s="15" t="s">
        <v>12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13"/>
      <c r="FQ52" s="13"/>
      <c r="FR52" s="13"/>
      <c r="FS52" s="13"/>
      <c r="FT52" s="13"/>
      <c r="FU52" s="13"/>
      <c r="FV52" s="13"/>
      <c r="FW52" s="13"/>
      <c r="FX52" s="13"/>
      <c r="FY52" s="13"/>
      <c r="FZ52" s="13"/>
      <c r="GA52" s="13"/>
      <c r="GB52" s="13"/>
      <c r="GC52" s="13"/>
      <c r="GD52" s="13"/>
      <c r="GE52" s="13"/>
      <c r="GF52" s="13"/>
      <c r="GG52" s="13"/>
      <c r="GH52" s="13"/>
      <c r="GI52" s="13"/>
      <c r="GJ52" s="13"/>
      <c r="GK52" s="13"/>
      <c r="GL52" s="13"/>
      <c r="GM52" s="13"/>
      <c r="GN52" s="13"/>
      <c r="GO52" s="13"/>
      <c r="GP52" s="13"/>
      <c r="GQ52" s="13"/>
      <c r="GR52" s="13"/>
      <c r="GS52" s="13"/>
      <c r="GT52" s="13"/>
      <c r="GU52" s="13"/>
      <c r="GV52" s="13"/>
      <c r="GW52" s="13"/>
      <c r="GX52" s="13"/>
      <c r="GY52" s="13"/>
      <c r="GZ52" s="13"/>
      <c r="HA52" s="13"/>
      <c r="HB52" s="13"/>
      <c r="HC52" s="13"/>
      <c r="HD52" s="13"/>
      <c r="HE52" s="13"/>
      <c r="HF52" s="13"/>
      <c r="HG52" s="13"/>
      <c r="HH52" s="13"/>
      <c r="HI52" s="13"/>
      <c r="HJ52" s="13"/>
      <c r="HK52" s="13"/>
      <c r="HL52" s="13"/>
      <c r="HM52" s="13"/>
      <c r="HN52" s="13"/>
      <c r="HO52" s="13"/>
      <c r="HP52" s="13"/>
      <c r="HQ52" s="13"/>
      <c r="HR52" s="13"/>
      <c r="HS52" s="13"/>
      <c r="HT52" s="13"/>
      <c r="HU52" s="13"/>
      <c r="HV52" s="13"/>
      <c r="HW52" s="13"/>
      <c r="HX52" s="13"/>
      <c r="HY52" s="13"/>
      <c r="HZ52" s="13"/>
      <c r="IA52" s="13"/>
      <c r="IB52" s="13"/>
      <c r="IC52" s="13"/>
      <c r="ID52" s="13"/>
      <c r="IE52" s="13"/>
      <c r="IF52" s="13"/>
      <c r="IG52" s="13"/>
      <c r="IH52" s="13"/>
      <c r="II52" s="13"/>
      <c r="IJ52" s="13"/>
      <c r="IK52" s="13"/>
      <c r="IL52" s="13"/>
      <c r="IM52" s="13"/>
      <c r="IN52" s="13"/>
      <c r="IO52" s="13"/>
      <c r="IP52" s="13"/>
      <c r="IQ52" s="13"/>
      <c r="IR52" s="13"/>
      <c r="IS52" s="13"/>
      <c r="IT52" s="13"/>
      <c r="IU52" s="13"/>
      <c r="IV52" s="13"/>
      <c r="IW52" s="13"/>
      <c r="IX52" s="13"/>
      <c r="IY52" s="13"/>
      <c r="IZ52" s="13"/>
      <c r="JA52" s="13"/>
      <c r="JB52" s="13"/>
      <c r="JC52" s="13"/>
      <c r="JD52" s="13"/>
      <c r="JE52" s="13"/>
      <c r="JF52" s="13"/>
      <c r="JG52" s="13"/>
      <c r="JH52" s="13"/>
      <c r="JI52" s="13"/>
      <c r="JJ52" s="13"/>
      <c r="JK52" s="13"/>
      <c r="JL52" s="13"/>
      <c r="JM52" s="13"/>
      <c r="JN52" s="13"/>
      <c r="JO52" s="13"/>
      <c r="JP52" s="13"/>
      <c r="JQ52" s="13"/>
      <c r="JR52" s="13"/>
      <c r="JS52" s="13"/>
      <c r="JT52" s="13"/>
      <c r="JU52" s="13"/>
      <c r="JV52" s="13"/>
      <c r="JW52" s="13"/>
      <c r="JX52" s="13"/>
      <c r="JY52" s="13"/>
      <c r="JZ52" s="13"/>
      <c r="KA52" s="13"/>
      <c r="KB52" s="13"/>
      <c r="KC52" s="13"/>
      <c r="KD52" s="13"/>
      <c r="KE52" s="13"/>
      <c r="KF52" s="13"/>
      <c r="KG52" s="13"/>
      <c r="KH52" s="13"/>
      <c r="KI52" s="13"/>
      <c r="KJ52" s="13"/>
      <c r="KK52" s="13"/>
      <c r="KL52" s="13"/>
      <c r="KM52" s="13"/>
      <c r="KN52" s="13"/>
      <c r="KO52" s="13"/>
      <c r="KP52" s="13"/>
      <c r="KQ52" s="13"/>
      <c r="KR52" s="13"/>
      <c r="KS52" s="13"/>
      <c r="KT52" s="13"/>
      <c r="KU52" s="13"/>
      <c r="KV52" s="13"/>
      <c r="KW52" s="13"/>
      <c r="KX52" s="13"/>
      <c r="KY52" s="13"/>
      <c r="KZ52" s="13"/>
      <c r="LA52" s="13"/>
      <c r="LB52" s="13"/>
      <c r="LC52" s="13"/>
      <c r="LD52" s="13"/>
      <c r="LE52" s="13"/>
      <c r="LF52" s="13"/>
      <c r="LG52" s="13"/>
      <c r="LH52" s="13"/>
      <c r="LI52" s="13"/>
      <c r="LJ52" s="13"/>
      <c r="LK52" s="13"/>
      <c r="LL52" s="13"/>
      <c r="LM52" s="13"/>
      <c r="LN52" s="13"/>
      <c r="LO52" s="13"/>
      <c r="LP52" s="13"/>
      <c r="LQ52" s="13"/>
      <c r="LR52" s="13"/>
      <c r="LS52" s="13"/>
      <c r="LT52" s="13"/>
      <c r="LU52" s="13"/>
      <c r="LV52" s="13"/>
      <c r="LW52" s="13"/>
      <c r="LX52" s="13"/>
      <c r="LY52" s="13"/>
      <c r="LZ52" s="13"/>
      <c r="MA52" s="13"/>
      <c r="MB52" s="13"/>
      <c r="MC52" s="13"/>
      <c r="MD52" s="13"/>
      <c r="ME52" s="13"/>
      <c r="MF52" s="13"/>
      <c r="MG52" s="13"/>
      <c r="MH52" s="13"/>
      <c r="MI52" s="13"/>
      <c r="MJ52" s="13"/>
      <c r="MK52" s="13"/>
      <c r="ML52" s="13"/>
      <c r="MM52" s="13"/>
      <c r="MN52" s="13"/>
      <c r="MO52" s="13"/>
      <c r="MP52" s="13"/>
      <c r="MQ52" s="13"/>
      <c r="MR52" s="13"/>
      <c r="MS52" s="13"/>
      <c r="MT52" s="13"/>
      <c r="MU52" s="13"/>
      <c r="MV52" s="13"/>
      <c r="MW52" s="13"/>
      <c r="MX52" s="13"/>
      <c r="MY52" s="13"/>
      <c r="MZ52" s="13"/>
      <c r="NA52" s="13"/>
      <c r="NB52" s="13"/>
      <c r="NC52" s="13"/>
      <c r="ND52" s="13"/>
      <c r="NE52" s="13"/>
    </row>
    <row r="53" spans="1:369" ht="20" customHeight="1" x14ac:dyDescent="0.15">
      <c r="A53" s="136" t="s">
        <v>21</v>
      </c>
      <c r="B53" s="137"/>
      <c r="C53" s="15" t="s">
        <v>10</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c r="IH53" s="13"/>
      <c r="II53" s="13"/>
      <c r="IJ53" s="13"/>
      <c r="IK53" s="13"/>
      <c r="IL53" s="13"/>
      <c r="IM53" s="13"/>
      <c r="IN53" s="13"/>
      <c r="IO53" s="13"/>
      <c r="IP53" s="13"/>
      <c r="IQ53" s="13"/>
      <c r="IR53" s="13"/>
      <c r="IS53" s="13"/>
      <c r="IT53" s="13"/>
      <c r="IU53" s="13"/>
      <c r="IV53" s="13"/>
      <c r="IW53" s="13"/>
      <c r="IX53" s="13"/>
      <c r="IY53" s="13"/>
      <c r="IZ53" s="13"/>
      <c r="JA53" s="13"/>
      <c r="JB53" s="13"/>
      <c r="JC53" s="13"/>
      <c r="JD53" s="13"/>
      <c r="JE53" s="13"/>
      <c r="JF53" s="13"/>
      <c r="JG53" s="13"/>
      <c r="JH53" s="13"/>
      <c r="JI53" s="13"/>
      <c r="JJ53" s="13"/>
      <c r="JK53" s="13"/>
      <c r="JL53" s="13"/>
      <c r="JM53" s="13"/>
      <c r="JN53" s="13"/>
      <c r="JO53" s="13"/>
      <c r="JP53" s="13"/>
      <c r="JQ53" s="13"/>
      <c r="JR53" s="13"/>
      <c r="JS53" s="13"/>
      <c r="JT53" s="13"/>
      <c r="JU53" s="13"/>
      <c r="JV53" s="13"/>
      <c r="JW53" s="13"/>
      <c r="JX53" s="13"/>
      <c r="JY53" s="13"/>
      <c r="JZ53" s="13"/>
      <c r="KA53" s="13"/>
      <c r="KB53" s="13"/>
      <c r="KC53" s="13"/>
      <c r="KD53" s="13"/>
      <c r="KE53" s="13"/>
      <c r="KF53" s="13"/>
      <c r="KG53" s="13"/>
      <c r="KH53" s="13"/>
      <c r="KI53" s="13"/>
      <c r="KJ53" s="13"/>
      <c r="KK53" s="13"/>
      <c r="KL53" s="13"/>
      <c r="KM53" s="13"/>
      <c r="KN53" s="13"/>
      <c r="KO53" s="13"/>
      <c r="KP53" s="13"/>
      <c r="KQ53" s="13"/>
      <c r="KR53" s="13"/>
      <c r="KS53" s="13"/>
      <c r="KT53" s="13"/>
      <c r="KU53" s="13"/>
      <c r="KV53" s="13"/>
      <c r="KW53" s="13"/>
      <c r="KX53" s="13"/>
      <c r="KY53" s="13"/>
      <c r="KZ53" s="13"/>
      <c r="LA53" s="13"/>
      <c r="LB53" s="13"/>
      <c r="LC53" s="13"/>
      <c r="LD53" s="13"/>
      <c r="LE53" s="13"/>
      <c r="LF53" s="13"/>
      <c r="LG53" s="13"/>
      <c r="LH53" s="13"/>
      <c r="LI53" s="13"/>
      <c r="LJ53" s="13"/>
      <c r="LK53" s="13"/>
      <c r="LL53" s="13"/>
      <c r="LM53" s="13"/>
      <c r="LN53" s="13"/>
      <c r="LO53" s="13"/>
      <c r="LP53" s="13"/>
      <c r="LQ53" s="13"/>
      <c r="LR53" s="13"/>
      <c r="LS53" s="13"/>
      <c r="LT53" s="13"/>
      <c r="LU53" s="13"/>
      <c r="LV53" s="13"/>
      <c r="LW53" s="13"/>
      <c r="LX53" s="13"/>
      <c r="LY53" s="13"/>
      <c r="LZ53" s="13"/>
      <c r="MA53" s="13"/>
      <c r="MB53" s="13"/>
      <c r="MC53" s="13"/>
      <c r="MD53" s="13"/>
      <c r="ME53" s="13"/>
      <c r="MF53" s="13"/>
      <c r="MG53" s="13"/>
      <c r="MH53" s="13"/>
      <c r="MI53" s="13"/>
      <c r="MJ53" s="13"/>
      <c r="MK53" s="13"/>
      <c r="ML53" s="13"/>
      <c r="MM53" s="13"/>
      <c r="MN53" s="13"/>
      <c r="MO53" s="13"/>
      <c r="MP53" s="13"/>
      <c r="MQ53" s="13"/>
      <c r="MR53" s="13"/>
      <c r="MS53" s="13"/>
      <c r="MT53" s="13"/>
      <c r="MU53" s="13"/>
      <c r="MV53" s="13"/>
      <c r="MW53" s="13"/>
      <c r="MX53" s="13"/>
      <c r="MY53" s="13"/>
      <c r="MZ53" s="13"/>
      <c r="NA53" s="13"/>
      <c r="NB53" s="13"/>
      <c r="NC53" s="13"/>
      <c r="ND53" s="13"/>
      <c r="NE53" s="13"/>
    </row>
    <row r="54" spans="1:369" ht="20" customHeight="1" x14ac:dyDescent="0.15">
      <c r="A54" s="138"/>
      <c r="B54" s="139"/>
      <c r="C54" s="15" t="s">
        <v>11</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3"/>
      <c r="FJ54" s="13"/>
      <c r="FK54" s="13"/>
      <c r="FL54" s="13"/>
      <c r="FM54" s="13"/>
      <c r="FN54" s="13"/>
      <c r="FO54" s="13"/>
      <c r="FP54" s="13"/>
      <c r="FQ54" s="13"/>
      <c r="FR54" s="13"/>
      <c r="FS54" s="13"/>
      <c r="FT54" s="13"/>
      <c r="FU54" s="13"/>
      <c r="FV54" s="13"/>
      <c r="FW54" s="13"/>
      <c r="FX54" s="13"/>
      <c r="FY54" s="13"/>
      <c r="FZ54" s="13"/>
      <c r="GA54" s="13"/>
      <c r="GB54" s="13"/>
      <c r="GC54" s="13"/>
      <c r="GD54" s="13"/>
      <c r="GE54" s="13"/>
      <c r="GF54" s="13"/>
      <c r="GG54" s="13"/>
      <c r="GH54" s="13"/>
      <c r="GI54" s="13"/>
      <c r="GJ54" s="13"/>
      <c r="GK54" s="13"/>
      <c r="GL54" s="13"/>
      <c r="GM54" s="13"/>
      <c r="GN54" s="13"/>
      <c r="GO54" s="13"/>
      <c r="GP54" s="13"/>
      <c r="GQ54" s="13"/>
      <c r="GR54" s="13"/>
      <c r="GS54" s="13"/>
      <c r="GT54" s="13"/>
      <c r="GU54" s="13"/>
      <c r="GV54" s="13"/>
      <c r="GW54" s="13"/>
      <c r="GX54" s="13"/>
      <c r="GY54" s="13"/>
      <c r="GZ54" s="13"/>
      <c r="HA54" s="13"/>
      <c r="HB54" s="13"/>
      <c r="HC54" s="13"/>
      <c r="HD54" s="13"/>
      <c r="HE54" s="13"/>
      <c r="HF54" s="13"/>
      <c r="HG54" s="13"/>
      <c r="HH54" s="13"/>
      <c r="HI54" s="13"/>
      <c r="HJ54" s="13"/>
      <c r="HK54" s="13"/>
      <c r="HL54" s="13"/>
      <c r="HM54" s="13"/>
      <c r="HN54" s="13"/>
      <c r="HO54" s="13"/>
      <c r="HP54" s="13"/>
      <c r="HQ54" s="13"/>
      <c r="HR54" s="13"/>
      <c r="HS54" s="13"/>
      <c r="HT54" s="13"/>
      <c r="HU54" s="13"/>
      <c r="HV54" s="13"/>
      <c r="HW54" s="13"/>
      <c r="HX54" s="13"/>
      <c r="HY54" s="13"/>
      <c r="HZ54" s="13"/>
      <c r="IA54" s="13"/>
      <c r="IB54" s="13"/>
      <c r="IC54" s="13"/>
      <c r="ID54" s="13"/>
      <c r="IE54" s="13"/>
      <c r="IF54" s="13"/>
      <c r="IG54" s="13"/>
      <c r="IH54" s="13"/>
      <c r="II54" s="13"/>
      <c r="IJ54" s="13"/>
      <c r="IK54" s="13"/>
      <c r="IL54" s="13"/>
      <c r="IM54" s="13"/>
      <c r="IN54" s="13"/>
      <c r="IO54" s="13"/>
      <c r="IP54" s="13"/>
      <c r="IQ54" s="13"/>
      <c r="IR54" s="13"/>
      <c r="IS54" s="13"/>
      <c r="IT54" s="13"/>
      <c r="IU54" s="13"/>
      <c r="IV54" s="13"/>
      <c r="IW54" s="13"/>
      <c r="IX54" s="13"/>
      <c r="IY54" s="13"/>
      <c r="IZ54" s="13"/>
      <c r="JA54" s="13"/>
      <c r="JB54" s="13"/>
      <c r="JC54" s="13"/>
      <c r="JD54" s="13"/>
      <c r="JE54" s="13"/>
      <c r="JF54" s="13"/>
      <c r="JG54" s="13"/>
      <c r="JH54" s="13"/>
      <c r="JI54" s="13"/>
      <c r="JJ54" s="13"/>
      <c r="JK54" s="13"/>
      <c r="JL54" s="13"/>
      <c r="JM54" s="13"/>
      <c r="JN54" s="13"/>
      <c r="JO54" s="13"/>
      <c r="JP54" s="13"/>
      <c r="JQ54" s="13"/>
      <c r="JR54" s="13"/>
      <c r="JS54" s="13"/>
      <c r="JT54" s="13"/>
      <c r="JU54" s="13"/>
      <c r="JV54" s="13"/>
      <c r="JW54" s="13"/>
      <c r="JX54" s="13"/>
      <c r="JY54" s="13"/>
      <c r="JZ54" s="13"/>
      <c r="KA54" s="13"/>
      <c r="KB54" s="13"/>
      <c r="KC54" s="13"/>
      <c r="KD54" s="13"/>
      <c r="KE54" s="13"/>
      <c r="KF54" s="13"/>
      <c r="KG54" s="13"/>
      <c r="KH54" s="13"/>
      <c r="KI54" s="13"/>
      <c r="KJ54" s="13"/>
      <c r="KK54" s="13"/>
      <c r="KL54" s="13"/>
      <c r="KM54" s="13"/>
      <c r="KN54" s="13"/>
      <c r="KO54" s="13"/>
      <c r="KP54" s="13"/>
      <c r="KQ54" s="13"/>
      <c r="KR54" s="13"/>
      <c r="KS54" s="13"/>
      <c r="KT54" s="13"/>
      <c r="KU54" s="13"/>
      <c r="KV54" s="13"/>
      <c r="KW54" s="13"/>
      <c r="KX54" s="13"/>
      <c r="KY54" s="13"/>
      <c r="KZ54" s="13"/>
      <c r="LA54" s="13"/>
      <c r="LB54" s="13"/>
      <c r="LC54" s="13"/>
      <c r="LD54" s="13"/>
      <c r="LE54" s="13"/>
      <c r="LF54" s="13"/>
      <c r="LG54" s="13"/>
      <c r="LH54" s="13"/>
      <c r="LI54" s="13"/>
      <c r="LJ54" s="13"/>
      <c r="LK54" s="13"/>
      <c r="LL54" s="13"/>
      <c r="LM54" s="13"/>
      <c r="LN54" s="13"/>
      <c r="LO54" s="13"/>
      <c r="LP54" s="13"/>
      <c r="LQ54" s="13"/>
      <c r="LR54" s="13"/>
      <c r="LS54" s="13"/>
      <c r="LT54" s="13"/>
      <c r="LU54" s="13"/>
      <c r="LV54" s="13"/>
      <c r="LW54" s="13"/>
      <c r="LX54" s="13"/>
      <c r="LY54" s="13"/>
      <c r="LZ54" s="13"/>
      <c r="MA54" s="13"/>
      <c r="MB54" s="13"/>
      <c r="MC54" s="13"/>
      <c r="MD54" s="13"/>
      <c r="ME54" s="13"/>
      <c r="MF54" s="13"/>
      <c r="MG54" s="13"/>
      <c r="MH54" s="13"/>
      <c r="MI54" s="13"/>
      <c r="MJ54" s="13"/>
      <c r="MK54" s="13"/>
      <c r="ML54" s="13"/>
      <c r="MM54" s="13"/>
      <c r="MN54" s="13"/>
      <c r="MO54" s="13"/>
      <c r="MP54" s="13"/>
      <c r="MQ54" s="13"/>
      <c r="MR54" s="13"/>
      <c r="MS54" s="13"/>
      <c r="MT54" s="13"/>
      <c r="MU54" s="13"/>
      <c r="MV54" s="13"/>
      <c r="MW54" s="13"/>
      <c r="MX54" s="13"/>
      <c r="MY54" s="13"/>
      <c r="MZ54" s="13"/>
      <c r="NA54" s="13"/>
      <c r="NB54" s="13"/>
      <c r="NC54" s="13"/>
      <c r="ND54" s="13"/>
      <c r="NE54" s="13"/>
    </row>
    <row r="55" spans="1:369" ht="20" customHeight="1" x14ac:dyDescent="0.15">
      <c r="A55" s="140"/>
      <c r="B55" s="141"/>
      <c r="C55" s="15" t="s">
        <v>12</v>
      </c>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c r="FN55" s="13"/>
      <c r="FO55" s="13"/>
      <c r="FP55" s="13"/>
      <c r="FQ55" s="13"/>
      <c r="FR55" s="13"/>
      <c r="FS55" s="13"/>
      <c r="FT55" s="13"/>
      <c r="FU55" s="13"/>
      <c r="FV55" s="13"/>
      <c r="FW55" s="13"/>
      <c r="FX55" s="13"/>
      <c r="FY55" s="13"/>
      <c r="FZ55" s="13"/>
      <c r="GA55" s="13"/>
      <c r="GB55" s="13"/>
      <c r="GC55" s="13"/>
      <c r="GD55" s="13"/>
      <c r="GE55" s="13"/>
      <c r="GF55" s="13"/>
      <c r="GG55" s="13"/>
      <c r="GH55" s="13"/>
      <c r="GI55" s="13"/>
      <c r="GJ55" s="13"/>
      <c r="GK55" s="13"/>
      <c r="GL55" s="13"/>
      <c r="GM55" s="13"/>
      <c r="GN55" s="13"/>
      <c r="GO55" s="13"/>
      <c r="GP55" s="13"/>
      <c r="GQ55" s="13"/>
      <c r="GR55" s="13"/>
      <c r="GS55" s="13"/>
      <c r="GT55" s="13"/>
      <c r="GU55" s="13"/>
      <c r="GV55" s="13"/>
      <c r="GW55" s="13"/>
      <c r="GX55" s="13"/>
      <c r="GY55" s="13"/>
      <c r="GZ55" s="13"/>
      <c r="HA55" s="13"/>
      <c r="HB55" s="13"/>
      <c r="HC55" s="13"/>
      <c r="HD55" s="13"/>
      <c r="HE55" s="13"/>
      <c r="HF55" s="13"/>
      <c r="HG55" s="13"/>
      <c r="HH55" s="13"/>
      <c r="HI55" s="13"/>
      <c r="HJ55" s="13"/>
      <c r="HK55" s="13"/>
      <c r="HL55" s="13"/>
      <c r="HM55" s="13"/>
      <c r="HN55" s="13"/>
      <c r="HO55" s="13"/>
      <c r="HP55" s="13"/>
      <c r="HQ55" s="13"/>
      <c r="HR55" s="13"/>
      <c r="HS55" s="13"/>
      <c r="HT55" s="13"/>
      <c r="HU55" s="13"/>
      <c r="HV55" s="13"/>
      <c r="HW55" s="13"/>
      <c r="HX55" s="13"/>
      <c r="HY55" s="13"/>
      <c r="HZ55" s="13"/>
      <c r="IA55" s="13"/>
      <c r="IB55" s="13"/>
      <c r="IC55" s="13"/>
      <c r="ID55" s="13"/>
      <c r="IE55" s="13"/>
      <c r="IF55" s="13"/>
      <c r="IG55" s="13"/>
      <c r="IH55" s="13"/>
      <c r="II55" s="13"/>
      <c r="IJ55" s="13"/>
      <c r="IK55" s="13"/>
      <c r="IL55" s="13"/>
      <c r="IM55" s="13"/>
      <c r="IN55" s="13"/>
      <c r="IO55" s="13"/>
      <c r="IP55" s="13"/>
      <c r="IQ55" s="13"/>
      <c r="IR55" s="13"/>
      <c r="IS55" s="13"/>
      <c r="IT55" s="13"/>
      <c r="IU55" s="13"/>
      <c r="IV55" s="13"/>
      <c r="IW55" s="13"/>
      <c r="IX55" s="13"/>
      <c r="IY55" s="13"/>
      <c r="IZ55" s="13"/>
      <c r="JA55" s="13"/>
      <c r="JB55" s="13"/>
      <c r="JC55" s="13"/>
      <c r="JD55" s="13"/>
      <c r="JE55" s="13"/>
      <c r="JF55" s="13"/>
      <c r="JG55" s="13"/>
      <c r="JH55" s="13"/>
      <c r="JI55" s="13"/>
      <c r="JJ55" s="13"/>
      <c r="JK55" s="13"/>
      <c r="JL55" s="13"/>
      <c r="JM55" s="13"/>
      <c r="JN55" s="13"/>
      <c r="JO55" s="13"/>
      <c r="JP55" s="13"/>
      <c r="JQ55" s="13"/>
      <c r="JR55" s="13"/>
      <c r="JS55" s="13"/>
      <c r="JT55" s="13"/>
      <c r="JU55" s="13"/>
      <c r="JV55" s="13"/>
      <c r="JW55" s="13"/>
      <c r="JX55" s="13"/>
      <c r="JY55" s="13"/>
      <c r="JZ55" s="13"/>
      <c r="KA55" s="13"/>
      <c r="KB55" s="13"/>
      <c r="KC55" s="13"/>
      <c r="KD55" s="13"/>
      <c r="KE55" s="13"/>
      <c r="KF55" s="13"/>
      <c r="KG55" s="13"/>
      <c r="KH55" s="13"/>
      <c r="KI55" s="13"/>
      <c r="KJ55" s="13"/>
      <c r="KK55" s="13"/>
      <c r="KL55" s="13"/>
      <c r="KM55" s="13"/>
      <c r="KN55" s="13"/>
      <c r="KO55" s="13"/>
      <c r="KP55" s="13"/>
      <c r="KQ55" s="13"/>
      <c r="KR55" s="13"/>
      <c r="KS55" s="13"/>
      <c r="KT55" s="13"/>
      <c r="KU55" s="13"/>
      <c r="KV55" s="13"/>
      <c r="KW55" s="13"/>
      <c r="KX55" s="13"/>
      <c r="KY55" s="13"/>
      <c r="KZ55" s="13"/>
      <c r="LA55" s="13"/>
      <c r="LB55" s="13"/>
      <c r="LC55" s="13"/>
      <c r="LD55" s="13"/>
      <c r="LE55" s="13"/>
      <c r="LF55" s="13"/>
      <c r="LG55" s="13"/>
      <c r="LH55" s="13"/>
      <c r="LI55" s="13"/>
      <c r="LJ55" s="13"/>
      <c r="LK55" s="13"/>
      <c r="LL55" s="13"/>
      <c r="LM55" s="13"/>
      <c r="LN55" s="13"/>
      <c r="LO55" s="13"/>
      <c r="LP55" s="13"/>
      <c r="LQ55" s="13"/>
      <c r="LR55" s="13"/>
      <c r="LS55" s="13"/>
      <c r="LT55" s="13"/>
      <c r="LU55" s="13"/>
      <c r="LV55" s="13"/>
      <c r="LW55" s="13"/>
      <c r="LX55" s="13"/>
      <c r="LY55" s="13"/>
      <c r="LZ55" s="13"/>
      <c r="MA55" s="13"/>
      <c r="MB55" s="13"/>
      <c r="MC55" s="13"/>
      <c r="MD55" s="13"/>
      <c r="ME55" s="13"/>
      <c r="MF55" s="13"/>
      <c r="MG55" s="13"/>
      <c r="MH55" s="13"/>
      <c r="MI55" s="13"/>
      <c r="MJ55" s="13"/>
      <c r="MK55" s="13"/>
      <c r="ML55" s="13"/>
      <c r="MM55" s="13"/>
      <c r="MN55" s="13"/>
      <c r="MO55" s="13"/>
      <c r="MP55" s="13"/>
      <c r="MQ55" s="13"/>
      <c r="MR55" s="13"/>
      <c r="MS55" s="13"/>
      <c r="MT55" s="13"/>
      <c r="MU55" s="13"/>
      <c r="MV55" s="13"/>
      <c r="MW55" s="13"/>
      <c r="MX55" s="13"/>
      <c r="MY55" s="13"/>
      <c r="MZ55" s="13"/>
      <c r="NA55" s="13"/>
      <c r="NB55" s="13"/>
      <c r="NC55" s="13"/>
      <c r="ND55" s="13"/>
      <c r="NE55" s="13"/>
    </row>
    <row r="56" spans="1:369" ht="20" customHeight="1" x14ac:dyDescent="0.15">
      <c r="A56" s="136" t="s">
        <v>22</v>
      </c>
      <c r="B56" s="137"/>
      <c r="C56" s="15" t="s">
        <v>10</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3"/>
      <c r="FH56" s="13"/>
      <c r="FI56" s="13"/>
      <c r="FJ56" s="13"/>
      <c r="FK56" s="13"/>
      <c r="FL56" s="13"/>
      <c r="FM56" s="13"/>
      <c r="FN56" s="13"/>
      <c r="FO56" s="13"/>
      <c r="FP56" s="13"/>
      <c r="FQ56" s="13"/>
      <c r="FR56" s="13"/>
      <c r="FS56" s="13"/>
      <c r="FT56" s="13"/>
      <c r="FU56" s="13"/>
      <c r="FV56" s="13"/>
      <c r="FW56" s="13"/>
      <c r="FX56" s="13"/>
      <c r="FY56" s="13"/>
      <c r="FZ56" s="13"/>
      <c r="GA56" s="13"/>
      <c r="GB56" s="13"/>
      <c r="GC56" s="13"/>
      <c r="GD56" s="13"/>
      <c r="GE56" s="13"/>
      <c r="GF56" s="13"/>
      <c r="GG56" s="13"/>
      <c r="GH56" s="13"/>
      <c r="GI56" s="13"/>
      <c r="GJ56" s="13"/>
      <c r="GK56" s="13"/>
      <c r="GL56" s="13"/>
      <c r="GM56" s="13"/>
      <c r="GN56" s="13"/>
      <c r="GO56" s="13"/>
      <c r="GP56" s="13"/>
      <c r="GQ56" s="13"/>
      <c r="GR56" s="13"/>
      <c r="GS56" s="13"/>
      <c r="GT56" s="13"/>
      <c r="GU56" s="13"/>
      <c r="GV56" s="13"/>
      <c r="GW56" s="13"/>
      <c r="GX56" s="13"/>
      <c r="GY56" s="13"/>
      <c r="GZ56" s="13"/>
      <c r="HA56" s="13"/>
      <c r="HB56" s="13"/>
      <c r="HC56" s="13"/>
      <c r="HD56" s="13"/>
      <c r="HE56" s="13"/>
      <c r="HF56" s="13"/>
      <c r="HG56" s="13"/>
      <c r="HH56" s="13"/>
      <c r="HI56" s="13"/>
      <c r="HJ56" s="13"/>
      <c r="HK56" s="13"/>
      <c r="HL56" s="13"/>
      <c r="HM56" s="13"/>
      <c r="HN56" s="13"/>
      <c r="HO56" s="13"/>
      <c r="HP56" s="13"/>
      <c r="HQ56" s="13"/>
      <c r="HR56" s="13"/>
      <c r="HS56" s="13"/>
      <c r="HT56" s="13"/>
      <c r="HU56" s="13"/>
      <c r="HV56" s="13"/>
      <c r="HW56" s="13"/>
      <c r="HX56" s="13"/>
      <c r="HY56" s="13"/>
      <c r="HZ56" s="13"/>
      <c r="IA56" s="13"/>
      <c r="IB56" s="13"/>
      <c r="IC56" s="13"/>
      <c r="ID56" s="13"/>
      <c r="IE56" s="13"/>
      <c r="IF56" s="13"/>
      <c r="IG56" s="13"/>
      <c r="IH56" s="13"/>
      <c r="II56" s="13"/>
      <c r="IJ56" s="13"/>
      <c r="IK56" s="13"/>
      <c r="IL56" s="13"/>
      <c r="IM56" s="13"/>
      <c r="IN56" s="13"/>
      <c r="IO56" s="13"/>
      <c r="IP56" s="13"/>
      <c r="IQ56" s="13"/>
      <c r="IR56" s="13"/>
      <c r="IS56" s="13"/>
      <c r="IT56" s="13"/>
      <c r="IU56" s="13"/>
      <c r="IV56" s="13"/>
      <c r="IW56" s="13"/>
      <c r="IX56" s="13"/>
      <c r="IY56" s="13"/>
      <c r="IZ56" s="13"/>
      <c r="JA56" s="13"/>
      <c r="JB56" s="13"/>
      <c r="JC56" s="13"/>
      <c r="JD56" s="13"/>
      <c r="JE56" s="13"/>
      <c r="JF56" s="13"/>
      <c r="JG56" s="13"/>
      <c r="JH56" s="13"/>
      <c r="JI56" s="13"/>
      <c r="JJ56" s="13"/>
      <c r="JK56" s="13"/>
      <c r="JL56" s="13"/>
      <c r="JM56" s="13"/>
      <c r="JN56" s="13"/>
      <c r="JO56" s="13"/>
      <c r="JP56" s="13"/>
      <c r="JQ56" s="13"/>
      <c r="JR56" s="13"/>
      <c r="JS56" s="13"/>
      <c r="JT56" s="13"/>
      <c r="JU56" s="13"/>
      <c r="JV56" s="13"/>
      <c r="JW56" s="13"/>
      <c r="JX56" s="13"/>
      <c r="JY56" s="13"/>
      <c r="JZ56" s="13"/>
      <c r="KA56" s="13"/>
      <c r="KB56" s="13"/>
      <c r="KC56" s="13"/>
      <c r="KD56" s="13"/>
      <c r="KE56" s="13"/>
      <c r="KF56" s="13"/>
      <c r="KG56" s="13"/>
      <c r="KH56" s="13"/>
      <c r="KI56" s="13"/>
      <c r="KJ56" s="13"/>
      <c r="KK56" s="13"/>
      <c r="KL56" s="13"/>
      <c r="KM56" s="13"/>
      <c r="KN56" s="13"/>
      <c r="KO56" s="13"/>
      <c r="KP56" s="13"/>
      <c r="KQ56" s="13"/>
      <c r="KR56" s="13"/>
      <c r="KS56" s="13"/>
      <c r="KT56" s="13"/>
      <c r="KU56" s="13"/>
      <c r="KV56" s="13"/>
      <c r="KW56" s="13"/>
      <c r="KX56" s="13"/>
      <c r="KY56" s="13"/>
      <c r="KZ56" s="13"/>
      <c r="LA56" s="13"/>
      <c r="LB56" s="13"/>
      <c r="LC56" s="13"/>
      <c r="LD56" s="13"/>
      <c r="LE56" s="13"/>
      <c r="LF56" s="13"/>
      <c r="LG56" s="13"/>
      <c r="LH56" s="13"/>
      <c r="LI56" s="13"/>
      <c r="LJ56" s="13"/>
      <c r="LK56" s="13"/>
      <c r="LL56" s="13"/>
      <c r="LM56" s="13"/>
      <c r="LN56" s="13"/>
      <c r="LO56" s="13"/>
      <c r="LP56" s="13"/>
      <c r="LQ56" s="13"/>
      <c r="LR56" s="13"/>
      <c r="LS56" s="13"/>
      <c r="LT56" s="13"/>
      <c r="LU56" s="13"/>
      <c r="LV56" s="13"/>
      <c r="LW56" s="13"/>
      <c r="LX56" s="13"/>
      <c r="LY56" s="13"/>
      <c r="LZ56" s="13"/>
      <c r="MA56" s="13"/>
      <c r="MB56" s="13"/>
      <c r="MC56" s="13"/>
      <c r="MD56" s="13"/>
      <c r="ME56" s="13"/>
      <c r="MF56" s="13"/>
      <c r="MG56" s="13"/>
      <c r="MH56" s="13"/>
      <c r="MI56" s="13"/>
      <c r="MJ56" s="13"/>
      <c r="MK56" s="13"/>
      <c r="ML56" s="13"/>
      <c r="MM56" s="13"/>
      <c r="MN56" s="13"/>
      <c r="MO56" s="13"/>
      <c r="MP56" s="13"/>
      <c r="MQ56" s="13"/>
      <c r="MR56" s="13"/>
      <c r="MS56" s="13"/>
      <c r="MT56" s="13"/>
      <c r="MU56" s="13"/>
      <c r="MV56" s="13"/>
      <c r="MW56" s="13"/>
      <c r="MX56" s="13"/>
      <c r="MY56" s="13"/>
      <c r="MZ56" s="13"/>
      <c r="NA56" s="13"/>
      <c r="NB56" s="13"/>
      <c r="NC56" s="13"/>
      <c r="ND56" s="13"/>
      <c r="NE56" s="13"/>
    </row>
    <row r="57" spans="1:369" ht="20" customHeight="1" x14ac:dyDescent="0.15">
      <c r="A57" s="138"/>
      <c r="B57" s="139"/>
      <c r="C57" s="15" t="s">
        <v>11</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13"/>
      <c r="FQ57" s="13"/>
      <c r="FR57" s="13"/>
      <c r="FS57" s="13"/>
      <c r="FT57" s="13"/>
      <c r="FU57" s="13"/>
      <c r="FV57" s="13"/>
      <c r="FW57" s="13"/>
      <c r="FX57" s="13"/>
      <c r="FY57" s="13"/>
      <c r="FZ57" s="13"/>
      <c r="GA57" s="13"/>
      <c r="GB57" s="13"/>
      <c r="GC57" s="13"/>
      <c r="GD57" s="13"/>
      <c r="GE57" s="13"/>
      <c r="GF57" s="13"/>
      <c r="GG57" s="13"/>
      <c r="GH57" s="13"/>
      <c r="GI57" s="13"/>
      <c r="GJ57" s="13"/>
      <c r="GK57" s="13"/>
      <c r="GL57" s="13"/>
      <c r="GM57" s="13"/>
      <c r="GN57" s="13"/>
      <c r="GO57" s="13"/>
      <c r="GP57" s="13"/>
      <c r="GQ57" s="13"/>
      <c r="GR57" s="13"/>
      <c r="GS57" s="13"/>
      <c r="GT57" s="13"/>
      <c r="GU57" s="13"/>
      <c r="GV57" s="13"/>
      <c r="GW57" s="13"/>
      <c r="GX57" s="13"/>
      <c r="GY57" s="13"/>
      <c r="GZ57" s="13"/>
      <c r="HA57" s="13"/>
      <c r="HB57" s="13"/>
      <c r="HC57" s="13"/>
      <c r="HD57" s="13"/>
      <c r="HE57" s="13"/>
      <c r="HF57" s="13"/>
      <c r="HG57" s="13"/>
      <c r="HH57" s="13"/>
      <c r="HI57" s="13"/>
      <c r="HJ57" s="13"/>
      <c r="HK57" s="13"/>
      <c r="HL57" s="13"/>
      <c r="HM57" s="13"/>
      <c r="HN57" s="13"/>
      <c r="HO57" s="13"/>
      <c r="HP57" s="13"/>
      <c r="HQ57" s="13"/>
      <c r="HR57" s="13"/>
      <c r="HS57" s="13"/>
      <c r="HT57" s="13"/>
      <c r="HU57" s="13"/>
      <c r="HV57" s="13"/>
      <c r="HW57" s="13"/>
      <c r="HX57" s="13"/>
      <c r="HY57" s="13"/>
      <c r="HZ57" s="13"/>
      <c r="IA57" s="13"/>
      <c r="IB57" s="13"/>
      <c r="IC57" s="13"/>
      <c r="ID57" s="13"/>
      <c r="IE57" s="13"/>
      <c r="IF57" s="13"/>
      <c r="IG57" s="13"/>
      <c r="IH57" s="13"/>
      <c r="II57" s="13"/>
      <c r="IJ57" s="13"/>
      <c r="IK57" s="13"/>
      <c r="IL57" s="13"/>
      <c r="IM57" s="13"/>
      <c r="IN57" s="13"/>
      <c r="IO57" s="13"/>
      <c r="IP57" s="13"/>
      <c r="IQ57" s="13"/>
      <c r="IR57" s="13"/>
      <c r="IS57" s="13"/>
      <c r="IT57" s="13"/>
      <c r="IU57" s="13"/>
      <c r="IV57" s="13"/>
      <c r="IW57" s="13"/>
      <c r="IX57" s="13"/>
      <c r="IY57" s="13"/>
      <c r="IZ57" s="13"/>
      <c r="JA57" s="13"/>
      <c r="JB57" s="13"/>
      <c r="JC57" s="13"/>
      <c r="JD57" s="13"/>
      <c r="JE57" s="13"/>
      <c r="JF57" s="13"/>
      <c r="JG57" s="13"/>
      <c r="JH57" s="13"/>
      <c r="JI57" s="13"/>
      <c r="JJ57" s="13"/>
      <c r="JK57" s="13"/>
      <c r="JL57" s="13"/>
      <c r="JM57" s="13"/>
      <c r="JN57" s="13"/>
      <c r="JO57" s="13"/>
      <c r="JP57" s="13"/>
      <c r="JQ57" s="13"/>
      <c r="JR57" s="13"/>
      <c r="JS57" s="13"/>
      <c r="JT57" s="13"/>
      <c r="JU57" s="13"/>
      <c r="JV57" s="13"/>
      <c r="JW57" s="13"/>
      <c r="JX57" s="13"/>
      <c r="JY57" s="13"/>
      <c r="JZ57" s="13"/>
      <c r="KA57" s="13"/>
      <c r="KB57" s="13"/>
      <c r="KC57" s="13"/>
      <c r="KD57" s="13"/>
      <c r="KE57" s="13"/>
      <c r="KF57" s="13"/>
      <c r="KG57" s="13"/>
      <c r="KH57" s="13"/>
      <c r="KI57" s="13"/>
      <c r="KJ57" s="13"/>
      <c r="KK57" s="13"/>
      <c r="KL57" s="13"/>
      <c r="KM57" s="13"/>
      <c r="KN57" s="13"/>
      <c r="KO57" s="13"/>
      <c r="KP57" s="13"/>
      <c r="KQ57" s="13"/>
      <c r="KR57" s="13"/>
      <c r="KS57" s="13"/>
      <c r="KT57" s="13"/>
      <c r="KU57" s="13"/>
      <c r="KV57" s="13"/>
      <c r="KW57" s="13"/>
      <c r="KX57" s="13"/>
      <c r="KY57" s="13"/>
      <c r="KZ57" s="13"/>
      <c r="LA57" s="13"/>
      <c r="LB57" s="13"/>
      <c r="LC57" s="13"/>
      <c r="LD57" s="13"/>
      <c r="LE57" s="13"/>
      <c r="LF57" s="13"/>
      <c r="LG57" s="13"/>
      <c r="LH57" s="13"/>
      <c r="LI57" s="13"/>
      <c r="LJ57" s="13"/>
      <c r="LK57" s="13"/>
      <c r="LL57" s="13"/>
      <c r="LM57" s="13"/>
      <c r="LN57" s="13"/>
      <c r="LO57" s="13"/>
      <c r="LP57" s="13"/>
      <c r="LQ57" s="13"/>
      <c r="LR57" s="13"/>
      <c r="LS57" s="13"/>
      <c r="LT57" s="13"/>
      <c r="LU57" s="13"/>
      <c r="LV57" s="13"/>
      <c r="LW57" s="13"/>
      <c r="LX57" s="13"/>
      <c r="LY57" s="13"/>
      <c r="LZ57" s="13"/>
      <c r="MA57" s="13"/>
      <c r="MB57" s="13"/>
      <c r="MC57" s="13"/>
      <c r="MD57" s="13"/>
      <c r="ME57" s="13"/>
      <c r="MF57" s="13"/>
      <c r="MG57" s="13"/>
      <c r="MH57" s="13"/>
      <c r="MI57" s="13"/>
      <c r="MJ57" s="13"/>
      <c r="MK57" s="13"/>
      <c r="ML57" s="13"/>
      <c r="MM57" s="13"/>
      <c r="MN57" s="13"/>
      <c r="MO57" s="13"/>
      <c r="MP57" s="13"/>
      <c r="MQ57" s="13"/>
      <c r="MR57" s="13"/>
      <c r="MS57" s="13"/>
      <c r="MT57" s="13"/>
      <c r="MU57" s="13"/>
      <c r="MV57" s="13"/>
      <c r="MW57" s="13"/>
      <c r="MX57" s="13"/>
      <c r="MY57" s="13"/>
      <c r="MZ57" s="13"/>
      <c r="NA57" s="13"/>
      <c r="NB57" s="13"/>
      <c r="NC57" s="13"/>
      <c r="ND57" s="13"/>
      <c r="NE57" s="13"/>
    </row>
    <row r="58" spans="1:369" ht="20" customHeight="1" x14ac:dyDescent="0.15">
      <c r="A58" s="140"/>
      <c r="B58" s="141"/>
      <c r="C58" s="15" t="s">
        <v>12</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13"/>
      <c r="GQ58" s="13"/>
      <c r="GR58" s="13"/>
      <c r="GS58" s="13"/>
      <c r="GT58" s="13"/>
      <c r="GU58" s="13"/>
      <c r="GV58" s="13"/>
      <c r="GW58" s="13"/>
      <c r="GX58" s="13"/>
      <c r="GY58" s="13"/>
      <c r="GZ58" s="13"/>
      <c r="HA58" s="13"/>
      <c r="HB58" s="13"/>
      <c r="HC58" s="13"/>
      <c r="HD58" s="13"/>
      <c r="HE58" s="13"/>
      <c r="HF58" s="13"/>
      <c r="HG58" s="13"/>
      <c r="HH58" s="13"/>
      <c r="HI58" s="13"/>
      <c r="HJ58" s="13"/>
      <c r="HK58" s="13"/>
      <c r="HL58" s="13"/>
      <c r="HM58" s="13"/>
      <c r="HN58" s="13"/>
      <c r="HO58" s="13"/>
      <c r="HP58" s="13"/>
      <c r="HQ58" s="13"/>
      <c r="HR58" s="13"/>
      <c r="HS58" s="13"/>
      <c r="HT58" s="13"/>
      <c r="HU58" s="13"/>
      <c r="HV58" s="13"/>
      <c r="HW58" s="13"/>
      <c r="HX58" s="13"/>
      <c r="HY58" s="13"/>
      <c r="HZ58" s="13"/>
      <c r="IA58" s="13"/>
      <c r="IB58" s="13"/>
      <c r="IC58" s="13"/>
      <c r="ID58" s="13"/>
      <c r="IE58" s="13"/>
      <c r="IF58" s="13"/>
      <c r="IG58" s="13"/>
      <c r="IH58" s="13"/>
      <c r="II58" s="13"/>
      <c r="IJ58" s="13"/>
      <c r="IK58" s="13"/>
      <c r="IL58" s="13"/>
      <c r="IM58" s="13"/>
      <c r="IN58" s="13"/>
      <c r="IO58" s="13"/>
      <c r="IP58" s="13"/>
      <c r="IQ58" s="13"/>
      <c r="IR58" s="13"/>
      <c r="IS58" s="13"/>
      <c r="IT58" s="13"/>
      <c r="IU58" s="13"/>
      <c r="IV58" s="13"/>
      <c r="IW58" s="13"/>
      <c r="IX58" s="13"/>
      <c r="IY58" s="13"/>
      <c r="IZ58" s="13"/>
      <c r="JA58" s="13"/>
      <c r="JB58" s="13"/>
      <c r="JC58" s="13"/>
      <c r="JD58" s="13"/>
      <c r="JE58" s="13"/>
      <c r="JF58" s="13"/>
      <c r="JG58" s="13"/>
      <c r="JH58" s="13"/>
      <c r="JI58" s="13"/>
      <c r="JJ58" s="13"/>
      <c r="JK58" s="13"/>
      <c r="JL58" s="13"/>
      <c r="JM58" s="13"/>
      <c r="JN58" s="13"/>
      <c r="JO58" s="13"/>
      <c r="JP58" s="13"/>
      <c r="JQ58" s="13"/>
      <c r="JR58" s="13"/>
      <c r="JS58" s="13"/>
      <c r="JT58" s="13"/>
      <c r="JU58" s="13"/>
      <c r="JV58" s="13"/>
      <c r="JW58" s="13"/>
      <c r="JX58" s="13"/>
      <c r="JY58" s="13"/>
      <c r="JZ58" s="13"/>
      <c r="KA58" s="13"/>
      <c r="KB58" s="13"/>
      <c r="KC58" s="13"/>
      <c r="KD58" s="13"/>
      <c r="KE58" s="13"/>
      <c r="KF58" s="13"/>
      <c r="KG58" s="13"/>
      <c r="KH58" s="13"/>
      <c r="KI58" s="13"/>
      <c r="KJ58" s="13"/>
      <c r="KK58" s="13"/>
      <c r="KL58" s="13"/>
      <c r="KM58" s="13"/>
      <c r="KN58" s="13"/>
      <c r="KO58" s="13"/>
      <c r="KP58" s="13"/>
      <c r="KQ58" s="13"/>
      <c r="KR58" s="13"/>
      <c r="KS58" s="13"/>
      <c r="KT58" s="13"/>
      <c r="KU58" s="13"/>
      <c r="KV58" s="13"/>
      <c r="KW58" s="13"/>
      <c r="KX58" s="13"/>
      <c r="KY58" s="13"/>
      <c r="KZ58" s="13"/>
      <c r="LA58" s="13"/>
      <c r="LB58" s="13"/>
      <c r="LC58" s="13"/>
      <c r="LD58" s="13"/>
      <c r="LE58" s="13"/>
      <c r="LF58" s="13"/>
      <c r="LG58" s="13"/>
      <c r="LH58" s="13"/>
      <c r="LI58" s="13"/>
      <c r="LJ58" s="13"/>
      <c r="LK58" s="13"/>
      <c r="LL58" s="13"/>
      <c r="LM58" s="13"/>
      <c r="LN58" s="13"/>
      <c r="LO58" s="13"/>
      <c r="LP58" s="13"/>
      <c r="LQ58" s="13"/>
      <c r="LR58" s="13"/>
      <c r="LS58" s="13"/>
      <c r="LT58" s="13"/>
      <c r="LU58" s="13"/>
      <c r="LV58" s="13"/>
      <c r="LW58" s="13"/>
      <c r="LX58" s="13"/>
      <c r="LY58" s="13"/>
      <c r="LZ58" s="13"/>
      <c r="MA58" s="13"/>
      <c r="MB58" s="13"/>
      <c r="MC58" s="13"/>
      <c r="MD58" s="13"/>
      <c r="ME58" s="13"/>
      <c r="MF58" s="13"/>
      <c r="MG58" s="13"/>
      <c r="MH58" s="13"/>
      <c r="MI58" s="13"/>
      <c r="MJ58" s="13"/>
      <c r="MK58" s="13"/>
      <c r="ML58" s="13"/>
      <c r="MM58" s="13"/>
      <c r="MN58" s="13"/>
      <c r="MO58" s="13"/>
      <c r="MP58" s="13"/>
      <c r="MQ58" s="13"/>
      <c r="MR58" s="13"/>
      <c r="MS58" s="13"/>
      <c r="MT58" s="13"/>
      <c r="MU58" s="13"/>
      <c r="MV58" s="13"/>
      <c r="MW58" s="13"/>
      <c r="MX58" s="13"/>
      <c r="MY58" s="13"/>
      <c r="MZ58" s="13"/>
      <c r="NA58" s="13"/>
      <c r="NB58" s="13"/>
      <c r="NC58" s="13"/>
      <c r="ND58" s="13"/>
      <c r="NE58" s="13"/>
    </row>
    <row r="59" spans="1:369" ht="20" customHeight="1" x14ac:dyDescent="0.15">
      <c r="A59" s="136" t="s">
        <v>23</v>
      </c>
      <c r="B59" s="137"/>
      <c r="C59" s="15" t="s">
        <v>10</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c r="HS59" s="13"/>
      <c r="HT59" s="13"/>
      <c r="HU59" s="13"/>
      <c r="HV59" s="13"/>
      <c r="HW59" s="13"/>
      <c r="HX59" s="13"/>
      <c r="HY59" s="13"/>
      <c r="HZ59" s="13"/>
      <c r="IA59" s="13"/>
      <c r="IB59" s="13"/>
      <c r="IC59" s="13"/>
      <c r="ID59" s="13"/>
      <c r="IE59" s="13"/>
      <c r="IF59" s="13"/>
      <c r="IG59" s="13"/>
      <c r="IH59" s="13"/>
      <c r="II59" s="13"/>
      <c r="IJ59" s="13"/>
      <c r="IK59" s="13"/>
      <c r="IL59" s="13"/>
      <c r="IM59" s="13"/>
      <c r="IN59" s="13"/>
      <c r="IO59" s="13"/>
      <c r="IP59" s="13"/>
      <c r="IQ59" s="13"/>
      <c r="IR59" s="13"/>
      <c r="IS59" s="13"/>
      <c r="IT59" s="13"/>
      <c r="IU59" s="13"/>
      <c r="IV59" s="13"/>
      <c r="IW59" s="13"/>
      <c r="IX59" s="13"/>
      <c r="IY59" s="13"/>
      <c r="IZ59" s="13"/>
      <c r="JA59" s="13"/>
      <c r="JB59" s="13"/>
      <c r="JC59" s="13"/>
      <c r="JD59" s="13"/>
      <c r="JE59" s="13"/>
      <c r="JF59" s="13"/>
      <c r="JG59" s="13"/>
      <c r="JH59" s="13"/>
      <c r="JI59" s="13"/>
      <c r="JJ59" s="13"/>
      <c r="JK59" s="13"/>
      <c r="JL59" s="13"/>
      <c r="JM59" s="13"/>
      <c r="JN59" s="13"/>
      <c r="JO59" s="13"/>
      <c r="JP59" s="13"/>
      <c r="JQ59" s="13"/>
      <c r="JR59" s="13"/>
      <c r="JS59" s="13"/>
      <c r="JT59" s="13"/>
      <c r="JU59" s="13"/>
      <c r="JV59" s="13"/>
      <c r="JW59" s="13"/>
      <c r="JX59" s="13"/>
      <c r="JY59" s="13"/>
      <c r="JZ59" s="13"/>
      <c r="KA59" s="13"/>
      <c r="KB59" s="13"/>
      <c r="KC59" s="13"/>
      <c r="KD59" s="13"/>
      <c r="KE59" s="13"/>
      <c r="KF59" s="13"/>
      <c r="KG59" s="13"/>
      <c r="KH59" s="13"/>
      <c r="KI59" s="13"/>
      <c r="KJ59" s="13"/>
      <c r="KK59" s="13"/>
      <c r="KL59" s="13"/>
      <c r="KM59" s="13"/>
      <c r="KN59" s="13"/>
      <c r="KO59" s="13"/>
      <c r="KP59" s="13"/>
      <c r="KQ59" s="13"/>
      <c r="KR59" s="13"/>
      <c r="KS59" s="13"/>
      <c r="KT59" s="13"/>
      <c r="KU59" s="13"/>
      <c r="KV59" s="13"/>
      <c r="KW59" s="13"/>
      <c r="KX59" s="13"/>
      <c r="KY59" s="13"/>
      <c r="KZ59" s="13"/>
      <c r="LA59" s="13"/>
      <c r="LB59" s="13"/>
      <c r="LC59" s="13"/>
      <c r="LD59" s="13"/>
      <c r="LE59" s="13"/>
      <c r="LF59" s="13"/>
      <c r="LG59" s="13"/>
      <c r="LH59" s="13"/>
      <c r="LI59" s="13"/>
      <c r="LJ59" s="13"/>
      <c r="LK59" s="13"/>
      <c r="LL59" s="13"/>
      <c r="LM59" s="13"/>
      <c r="LN59" s="13"/>
      <c r="LO59" s="13"/>
      <c r="LP59" s="13"/>
      <c r="LQ59" s="13"/>
      <c r="LR59" s="13"/>
      <c r="LS59" s="13"/>
      <c r="LT59" s="13"/>
      <c r="LU59" s="13"/>
      <c r="LV59" s="13"/>
      <c r="LW59" s="13"/>
      <c r="LX59" s="13"/>
      <c r="LY59" s="13"/>
      <c r="LZ59" s="13"/>
      <c r="MA59" s="13"/>
      <c r="MB59" s="13"/>
      <c r="MC59" s="13"/>
      <c r="MD59" s="13"/>
      <c r="ME59" s="13"/>
      <c r="MF59" s="13"/>
      <c r="MG59" s="13"/>
      <c r="MH59" s="13"/>
      <c r="MI59" s="13"/>
      <c r="MJ59" s="13"/>
      <c r="MK59" s="13"/>
      <c r="ML59" s="13"/>
      <c r="MM59" s="13"/>
      <c r="MN59" s="13"/>
      <c r="MO59" s="13"/>
      <c r="MP59" s="13"/>
      <c r="MQ59" s="13"/>
      <c r="MR59" s="13"/>
      <c r="MS59" s="13"/>
      <c r="MT59" s="13"/>
      <c r="MU59" s="13"/>
      <c r="MV59" s="13"/>
      <c r="MW59" s="13"/>
      <c r="MX59" s="13"/>
      <c r="MY59" s="13"/>
      <c r="MZ59" s="13"/>
      <c r="NA59" s="13"/>
      <c r="NB59" s="13"/>
      <c r="NC59" s="13"/>
      <c r="ND59" s="13"/>
      <c r="NE59" s="13"/>
    </row>
    <row r="60" spans="1:369" ht="20" customHeight="1" x14ac:dyDescent="0.15">
      <c r="A60" s="138"/>
      <c r="B60" s="139"/>
      <c r="C60" s="15" t="s">
        <v>11</v>
      </c>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3"/>
      <c r="EA60" s="13"/>
      <c r="EB60" s="13"/>
      <c r="EC60" s="13"/>
      <c r="ED60" s="13"/>
      <c r="EE60" s="13"/>
      <c r="EF60" s="13"/>
      <c r="EG60" s="13"/>
      <c r="EH60" s="13"/>
      <c r="EI60" s="13"/>
      <c r="EJ60" s="13"/>
      <c r="EK60" s="13"/>
      <c r="EL60" s="13"/>
      <c r="EM60" s="13"/>
      <c r="EN60" s="13"/>
      <c r="EO60" s="13"/>
      <c r="EP60" s="13"/>
      <c r="EQ60" s="13"/>
      <c r="ER60" s="13"/>
      <c r="ES60" s="13"/>
      <c r="ET60" s="13"/>
      <c r="EU60" s="13"/>
      <c r="EV60" s="13"/>
      <c r="EW60" s="13"/>
      <c r="EX60" s="13"/>
      <c r="EY60" s="13"/>
      <c r="EZ60" s="13"/>
      <c r="FA60" s="13"/>
      <c r="FB60" s="13"/>
      <c r="FC60" s="13"/>
      <c r="FD60" s="13"/>
      <c r="FE60" s="13"/>
      <c r="FF60" s="13"/>
      <c r="FG60" s="13"/>
      <c r="FH60" s="13"/>
      <c r="FI60" s="13"/>
      <c r="FJ60" s="13"/>
      <c r="FK60" s="13"/>
      <c r="FL60" s="13"/>
      <c r="FM60" s="13"/>
      <c r="FN60" s="13"/>
      <c r="FO60" s="13"/>
      <c r="FP60" s="13"/>
      <c r="FQ60" s="13"/>
      <c r="FR60" s="13"/>
      <c r="FS60" s="13"/>
      <c r="FT60" s="13"/>
      <c r="FU60" s="13"/>
      <c r="FV60" s="13"/>
      <c r="FW60" s="13"/>
      <c r="FX60" s="13"/>
      <c r="FY60" s="13"/>
      <c r="FZ60" s="13"/>
      <c r="GA60" s="13"/>
      <c r="GB60" s="13"/>
      <c r="GC60" s="13"/>
      <c r="GD60" s="13"/>
      <c r="GE60" s="13"/>
      <c r="GF60" s="13"/>
      <c r="GG60" s="13"/>
      <c r="GH60" s="13"/>
      <c r="GI60" s="13"/>
      <c r="GJ60" s="13"/>
      <c r="GK60" s="13"/>
      <c r="GL60" s="13"/>
      <c r="GM60" s="13"/>
      <c r="GN60" s="13"/>
      <c r="GO60" s="13"/>
      <c r="GP60" s="13"/>
      <c r="GQ60" s="13"/>
      <c r="GR60" s="13"/>
      <c r="GS60" s="13"/>
      <c r="GT60" s="13"/>
      <c r="GU60" s="13"/>
      <c r="GV60" s="13"/>
      <c r="GW60" s="13"/>
      <c r="GX60" s="13"/>
      <c r="GY60" s="13"/>
      <c r="GZ60" s="13"/>
      <c r="HA60" s="13"/>
      <c r="HB60" s="13"/>
      <c r="HC60" s="13"/>
      <c r="HD60" s="13"/>
      <c r="HE60" s="13"/>
      <c r="HF60" s="13"/>
      <c r="HG60" s="13"/>
      <c r="HH60" s="13"/>
      <c r="HI60" s="13"/>
      <c r="HJ60" s="13"/>
      <c r="HK60" s="13"/>
      <c r="HL60" s="13"/>
      <c r="HM60" s="13"/>
      <c r="HN60" s="13"/>
      <c r="HO60" s="13"/>
      <c r="HP60" s="13"/>
      <c r="HQ60" s="13"/>
      <c r="HR60" s="13"/>
      <c r="HS60" s="13"/>
      <c r="HT60" s="13"/>
      <c r="HU60" s="13"/>
      <c r="HV60" s="13"/>
      <c r="HW60" s="13"/>
      <c r="HX60" s="13"/>
      <c r="HY60" s="13"/>
      <c r="HZ60" s="13"/>
      <c r="IA60" s="13"/>
      <c r="IB60" s="13"/>
      <c r="IC60" s="13"/>
      <c r="ID60" s="13"/>
      <c r="IE60" s="13"/>
      <c r="IF60" s="13"/>
      <c r="IG60" s="13"/>
      <c r="IH60" s="13"/>
      <c r="II60" s="13"/>
      <c r="IJ60" s="13"/>
      <c r="IK60" s="13"/>
      <c r="IL60" s="13"/>
      <c r="IM60" s="13"/>
      <c r="IN60" s="13"/>
      <c r="IO60" s="13"/>
      <c r="IP60" s="13"/>
      <c r="IQ60" s="13"/>
      <c r="IR60" s="13"/>
      <c r="IS60" s="13"/>
      <c r="IT60" s="13"/>
      <c r="IU60" s="13"/>
      <c r="IV60" s="13"/>
      <c r="IW60" s="13"/>
      <c r="IX60" s="13"/>
      <c r="IY60" s="13"/>
      <c r="IZ60" s="13"/>
      <c r="JA60" s="13"/>
      <c r="JB60" s="13"/>
      <c r="JC60" s="13"/>
      <c r="JD60" s="13"/>
      <c r="JE60" s="13"/>
      <c r="JF60" s="13"/>
      <c r="JG60" s="13"/>
      <c r="JH60" s="13"/>
      <c r="JI60" s="13"/>
      <c r="JJ60" s="13"/>
      <c r="JK60" s="13"/>
      <c r="JL60" s="13"/>
      <c r="JM60" s="13"/>
      <c r="JN60" s="13"/>
      <c r="JO60" s="13"/>
      <c r="JP60" s="13"/>
      <c r="JQ60" s="13"/>
      <c r="JR60" s="13"/>
      <c r="JS60" s="13"/>
      <c r="JT60" s="13"/>
      <c r="JU60" s="13"/>
      <c r="JV60" s="13"/>
      <c r="JW60" s="13"/>
      <c r="JX60" s="13"/>
      <c r="JY60" s="13"/>
      <c r="JZ60" s="13"/>
      <c r="KA60" s="13"/>
      <c r="KB60" s="13"/>
      <c r="KC60" s="13"/>
      <c r="KD60" s="13"/>
      <c r="KE60" s="13"/>
      <c r="KF60" s="13"/>
      <c r="KG60" s="13"/>
      <c r="KH60" s="13"/>
      <c r="KI60" s="13"/>
      <c r="KJ60" s="13"/>
      <c r="KK60" s="13"/>
      <c r="KL60" s="13"/>
      <c r="KM60" s="13"/>
      <c r="KN60" s="13"/>
      <c r="KO60" s="13"/>
      <c r="KP60" s="13"/>
      <c r="KQ60" s="13"/>
      <c r="KR60" s="13"/>
      <c r="KS60" s="13"/>
      <c r="KT60" s="13"/>
      <c r="KU60" s="13"/>
      <c r="KV60" s="13"/>
      <c r="KW60" s="13"/>
      <c r="KX60" s="13"/>
      <c r="KY60" s="13"/>
      <c r="KZ60" s="13"/>
      <c r="LA60" s="13"/>
      <c r="LB60" s="13"/>
      <c r="LC60" s="13"/>
      <c r="LD60" s="13"/>
      <c r="LE60" s="13"/>
      <c r="LF60" s="13"/>
      <c r="LG60" s="13"/>
      <c r="LH60" s="13"/>
      <c r="LI60" s="13"/>
      <c r="LJ60" s="13"/>
      <c r="LK60" s="13"/>
      <c r="LL60" s="13"/>
      <c r="LM60" s="13"/>
      <c r="LN60" s="13"/>
      <c r="LO60" s="13"/>
      <c r="LP60" s="13"/>
      <c r="LQ60" s="13"/>
      <c r="LR60" s="13"/>
      <c r="LS60" s="13"/>
      <c r="LT60" s="13"/>
      <c r="LU60" s="13"/>
      <c r="LV60" s="13"/>
      <c r="LW60" s="13"/>
      <c r="LX60" s="13"/>
      <c r="LY60" s="13"/>
      <c r="LZ60" s="13"/>
      <c r="MA60" s="13"/>
      <c r="MB60" s="13"/>
      <c r="MC60" s="13"/>
      <c r="MD60" s="13"/>
      <c r="ME60" s="13"/>
      <c r="MF60" s="13"/>
      <c r="MG60" s="13"/>
      <c r="MH60" s="13"/>
      <c r="MI60" s="13"/>
      <c r="MJ60" s="13"/>
      <c r="MK60" s="13"/>
      <c r="ML60" s="13"/>
      <c r="MM60" s="13"/>
      <c r="MN60" s="13"/>
      <c r="MO60" s="13"/>
      <c r="MP60" s="13"/>
      <c r="MQ60" s="13"/>
      <c r="MR60" s="13"/>
      <c r="MS60" s="13"/>
      <c r="MT60" s="13"/>
      <c r="MU60" s="13"/>
      <c r="MV60" s="13"/>
      <c r="MW60" s="13"/>
      <c r="MX60" s="13"/>
      <c r="MY60" s="13"/>
      <c r="MZ60" s="13"/>
      <c r="NA60" s="13"/>
      <c r="NB60" s="13"/>
      <c r="NC60" s="13"/>
      <c r="ND60" s="13"/>
      <c r="NE60" s="13"/>
    </row>
    <row r="61" spans="1:369" ht="20" customHeight="1" x14ac:dyDescent="0.15">
      <c r="A61" s="140"/>
      <c r="B61" s="141"/>
      <c r="C61" s="15" t="s">
        <v>12</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3"/>
      <c r="FH61" s="13"/>
      <c r="FI61" s="13"/>
      <c r="FJ61" s="13"/>
      <c r="FK61" s="13"/>
      <c r="FL61" s="13"/>
      <c r="FM61" s="13"/>
      <c r="FN61" s="13"/>
      <c r="FO61" s="13"/>
      <c r="FP61" s="13"/>
      <c r="FQ61" s="13"/>
      <c r="FR61" s="13"/>
      <c r="FS61" s="13"/>
      <c r="FT61" s="13"/>
      <c r="FU61" s="13"/>
      <c r="FV61" s="13"/>
      <c r="FW61" s="13"/>
      <c r="FX61" s="13"/>
      <c r="FY61" s="13"/>
      <c r="FZ61" s="13"/>
      <c r="GA61" s="13"/>
      <c r="GB61" s="13"/>
      <c r="GC61" s="13"/>
      <c r="GD61" s="13"/>
      <c r="GE61" s="13"/>
      <c r="GF61" s="13"/>
      <c r="GG61" s="13"/>
      <c r="GH61" s="13"/>
      <c r="GI61" s="13"/>
      <c r="GJ61" s="13"/>
      <c r="GK61" s="13"/>
      <c r="GL61" s="13"/>
      <c r="GM61" s="13"/>
      <c r="GN61" s="13"/>
      <c r="GO61" s="13"/>
      <c r="GP61" s="13"/>
      <c r="GQ61" s="13"/>
      <c r="GR61" s="13"/>
      <c r="GS61" s="13"/>
      <c r="GT61" s="13"/>
      <c r="GU61" s="13"/>
      <c r="GV61" s="13"/>
      <c r="GW61" s="13"/>
      <c r="GX61" s="13"/>
      <c r="GY61" s="13"/>
      <c r="GZ61" s="13"/>
      <c r="HA61" s="13"/>
      <c r="HB61" s="13"/>
      <c r="HC61" s="13"/>
      <c r="HD61" s="13"/>
      <c r="HE61" s="13"/>
      <c r="HF61" s="13"/>
      <c r="HG61" s="13"/>
      <c r="HH61" s="13"/>
      <c r="HI61" s="13"/>
      <c r="HJ61" s="13"/>
      <c r="HK61" s="13"/>
      <c r="HL61" s="13"/>
      <c r="HM61" s="13"/>
      <c r="HN61" s="13"/>
      <c r="HO61" s="13"/>
      <c r="HP61" s="13"/>
      <c r="HQ61" s="13"/>
      <c r="HR61" s="13"/>
      <c r="HS61" s="13"/>
      <c r="HT61" s="13"/>
      <c r="HU61" s="13"/>
      <c r="HV61" s="13"/>
      <c r="HW61" s="13"/>
      <c r="HX61" s="13"/>
      <c r="HY61" s="13"/>
      <c r="HZ61" s="13"/>
      <c r="IA61" s="13"/>
      <c r="IB61" s="13"/>
      <c r="IC61" s="13"/>
      <c r="ID61" s="13"/>
      <c r="IE61" s="13"/>
      <c r="IF61" s="13"/>
      <c r="IG61" s="13"/>
      <c r="IH61" s="13"/>
      <c r="II61" s="13"/>
      <c r="IJ61" s="13"/>
      <c r="IK61" s="13"/>
      <c r="IL61" s="13"/>
      <c r="IM61" s="13"/>
      <c r="IN61" s="13"/>
      <c r="IO61" s="13"/>
      <c r="IP61" s="13"/>
      <c r="IQ61" s="13"/>
      <c r="IR61" s="13"/>
      <c r="IS61" s="13"/>
      <c r="IT61" s="13"/>
      <c r="IU61" s="13"/>
      <c r="IV61" s="13"/>
      <c r="IW61" s="13"/>
      <c r="IX61" s="13"/>
      <c r="IY61" s="13"/>
      <c r="IZ61" s="13"/>
      <c r="JA61" s="13"/>
      <c r="JB61" s="13"/>
      <c r="JC61" s="13"/>
      <c r="JD61" s="13"/>
      <c r="JE61" s="13"/>
      <c r="JF61" s="13"/>
      <c r="JG61" s="13"/>
      <c r="JH61" s="13"/>
      <c r="JI61" s="13"/>
      <c r="JJ61" s="13"/>
      <c r="JK61" s="13"/>
      <c r="JL61" s="13"/>
      <c r="JM61" s="13"/>
      <c r="JN61" s="13"/>
      <c r="JO61" s="13"/>
      <c r="JP61" s="13"/>
      <c r="JQ61" s="13"/>
      <c r="JR61" s="13"/>
      <c r="JS61" s="13"/>
      <c r="JT61" s="13"/>
      <c r="JU61" s="13"/>
      <c r="JV61" s="13"/>
      <c r="JW61" s="13"/>
      <c r="JX61" s="13"/>
      <c r="JY61" s="13"/>
      <c r="JZ61" s="13"/>
      <c r="KA61" s="13"/>
      <c r="KB61" s="13"/>
      <c r="KC61" s="13"/>
      <c r="KD61" s="13"/>
      <c r="KE61" s="13"/>
      <c r="KF61" s="13"/>
      <c r="KG61" s="13"/>
      <c r="KH61" s="13"/>
      <c r="KI61" s="13"/>
      <c r="KJ61" s="13"/>
      <c r="KK61" s="13"/>
      <c r="KL61" s="13"/>
      <c r="KM61" s="13"/>
      <c r="KN61" s="13"/>
      <c r="KO61" s="13"/>
      <c r="KP61" s="13"/>
      <c r="KQ61" s="13"/>
      <c r="KR61" s="13"/>
      <c r="KS61" s="13"/>
      <c r="KT61" s="13"/>
      <c r="KU61" s="13"/>
      <c r="KV61" s="13"/>
      <c r="KW61" s="13"/>
      <c r="KX61" s="13"/>
      <c r="KY61" s="13"/>
      <c r="KZ61" s="13"/>
      <c r="LA61" s="13"/>
      <c r="LB61" s="13"/>
      <c r="LC61" s="13"/>
      <c r="LD61" s="13"/>
      <c r="LE61" s="13"/>
      <c r="LF61" s="13"/>
      <c r="LG61" s="13"/>
      <c r="LH61" s="13"/>
      <c r="LI61" s="13"/>
      <c r="LJ61" s="13"/>
      <c r="LK61" s="13"/>
      <c r="LL61" s="13"/>
      <c r="LM61" s="13"/>
      <c r="LN61" s="13"/>
      <c r="LO61" s="13"/>
      <c r="LP61" s="13"/>
      <c r="LQ61" s="13"/>
      <c r="LR61" s="13"/>
      <c r="LS61" s="13"/>
      <c r="LT61" s="13"/>
      <c r="LU61" s="13"/>
      <c r="LV61" s="13"/>
      <c r="LW61" s="13"/>
      <c r="LX61" s="13"/>
      <c r="LY61" s="13"/>
      <c r="LZ61" s="13"/>
      <c r="MA61" s="13"/>
      <c r="MB61" s="13"/>
      <c r="MC61" s="13"/>
      <c r="MD61" s="13"/>
      <c r="ME61" s="13"/>
      <c r="MF61" s="13"/>
      <c r="MG61" s="13"/>
      <c r="MH61" s="13"/>
      <c r="MI61" s="13"/>
      <c r="MJ61" s="13"/>
      <c r="MK61" s="13"/>
      <c r="ML61" s="13"/>
      <c r="MM61" s="13"/>
      <c r="MN61" s="13"/>
      <c r="MO61" s="13"/>
      <c r="MP61" s="13"/>
      <c r="MQ61" s="13"/>
      <c r="MR61" s="13"/>
      <c r="MS61" s="13"/>
      <c r="MT61" s="13"/>
      <c r="MU61" s="13"/>
      <c r="MV61" s="13"/>
      <c r="MW61" s="13"/>
      <c r="MX61" s="13"/>
      <c r="MY61" s="13"/>
      <c r="MZ61" s="13"/>
      <c r="NA61" s="13"/>
      <c r="NB61" s="13"/>
      <c r="NC61" s="13"/>
      <c r="ND61" s="13"/>
      <c r="NE61" s="13"/>
    </row>
    <row r="62" spans="1:369" ht="20" customHeight="1" x14ac:dyDescent="0.15">
      <c r="A62" s="136" t="s">
        <v>24</v>
      </c>
      <c r="B62" s="137"/>
      <c r="C62" s="15" t="s">
        <v>10</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c r="FM62" s="13"/>
      <c r="FN62" s="13"/>
      <c r="FO62" s="13"/>
      <c r="FP62" s="13"/>
      <c r="FQ62" s="13"/>
      <c r="FR62" s="13"/>
      <c r="FS62" s="13"/>
      <c r="FT62" s="13"/>
      <c r="FU62" s="13"/>
      <c r="FV62" s="13"/>
      <c r="FW62" s="13"/>
      <c r="FX62" s="13"/>
      <c r="FY62" s="13"/>
      <c r="FZ62" s="13"/>
      <c r="GA62" s="13"/>
      <c r="GB62" s="13"/>
      <c r="GC62" s="13"/>
      <c r="GD62" s="13"/>
      <c r="GE62" s="13"/>
      <c r="GF62" s="13"/>
      <c r="GG62" s="13"/>
      <c r="GH62" s="13"/>
      <c r="GI62" s="13"/>
      <c r="GJ62" s="13"/>
      <c r="GK62" s="13"/>
      <c r="GL62" s="13"/>
      <c r="GM62" s="13"/>
      <c r="GN62" s="13"/>
      <c r="GO62" s="13"/>
      <c r="GP62" s="13"/>
      <c r="GQ62" s="13"/>
      <c r="GR62" s="13"/>
      <c r="GS62" s="13"/>
      <c r="GT62" s="13"/>
      <c r="GU62" s="13"/>
      <c r="GV62" s="13"/>
      <c r="GW62" s="13"/>
      <c r="GX62" s="13"/>
      <c r="GY62" s="13"/>
      <c r="GZ62" s="13"/>
      <c r="HA62" s="13"/>
      <c r="HB62" s="13"/>
      <c r="HC62" s="13"/>
      <c r="HD62" s="13"/>
      <c r="HE62" s="13"/>
      <c r="HF62" s="13"/>
      <c r="HG62" s="13"/>
      <c r="HH62" s="13"/>
      <c r="HI62" s="13"/>
      <c r="HJ62" s="13"/>
      <c r="HK62" s="13"/>
      <c r="HL62" s="13"/>
      <c r="HM62" s="13"/>
      <c r="HN62" s="13"/>
      <c r="HO62" s="13"/>
      <c r="HP62" s="13"/>
      <c r="HQ62" s="13"/>
      <c r="HR62" s="13"/>
      <c r="HS62" s="13"/>
      <c r="HT62" s="13"/>
      <c r="HU62" s="13"/>
      <c r="HV62" s="13"/>
      <c r="HW62" s="13"/>
      <c r="HX62" s="13"/>
      <c r="HY62" s="13"/>
      <c r="HZ62" s="13"/>
      <c r="IA62" s="13"/>
      <c r="IB62" s="13"/>
      <c r="IC62" s="13"/>
      <c r="ID62" s="13"/>
      <c r="IE62" s="13"/>
      <c r="IF62" s="13"/>
      <c r="IG62" s="13"/>
      <c r="IH62" s="13"/>
      <c r="II62" s="13"/>
      <c r="IJ62" s="13"/>
      <c r="IK62" s="13"/>
      <c r="IL62" s="13"/>
      <c r="IM62" s="13"/>
      <c r="IN62" s="13"/>
      <c r="IO62" s="13"/>
      <c r="IP62" s="13"/>
      <c r="IQ62" s="13"/>
      <c r="IR62" s="13"/>
      <c r="IS62" s="13"/>
      <c r="IT62" s="13"/>
      <c r="IU62" s="13"/>
      <c r="IV62" s="13"/>
      <c r="IW62" s="13"/>
      <c r="IX62" s="13"/>
      <c r="IY62" s="13"/>
      <c r="IZ62" s="13"/>
      <c r="JA62" s="13"/>
      <c r="JB62" s="13"/>
      <c r="JC62" s="13"/>
      <c r="JD62" s="13"/>
      <c r="JE62" s="13"/>
      <c r="JF62" s="13"/>
      <c r="JG62" s="13"/>
      <c r="JH62" s="13"/>
      <c r="JI62" s="13"/>
      <c r="JJ62" s="13"/>
      <c r="JK62" s="13"/>
      <c r="JL62" s="13"/>
      <c r="JM62" s="13"/>
      <c r="JN62" s="13"/>
      <c r="JO62" s="13"/>
      <c r="JP62" s="13"/>
      <c r="JQ62" s="13"/>
      <c r="JR62" s="13"/>
      <c r="JS62" s="13"/>
      <c r="JT62" s="13"/>
      <c r="JU62" s="13"/>
      <c r="JV62" s="13"/>
      <c r="JW62" s="13"/>
      <c r="JX62" s="13"/>
      <c r="JY62" s="13"/>
      <c r="JZ62" s="13"/>
      <c r="KA62" s="13"/>
      <c r="KB62" s="13"/>
      <c r="KC62" s="13"/>
      <c r="KD62" s="13"/>
      <c r="KE62" s="13"/>
      <c r="KF62" s="13"/>
      <c r="KG62" s="13"/>
      <c r="KH62" s="13"/>
      <c r="KI62" s="13"/>
      <c r="KJ62" s="13"/>
      <c r="KK62" s="13"/>
      <c r="KL62" s="13"/>
      <c r="KM62" s="13"/>
      <c r="KN62" s="13"/>
      <c r="KO62" s="13"/>
      <c r="KP62" s="13"/>
      <c r="KQ62" s="13"/>
      <c r="KR62" s="13"/>
      <c r="KS62" s="13"/>
      <c r="KT62" s="13"/>
      <c r="KU62" s="13"/>
      <c r="KV62" s="13"/>
      <c r="KW62" s="13"/>
      <c r="KX62" s="13"/>
      <c r="KY62" s="13"/>
      <c r="KZ62" s="13"/>
      <c r="LA62" s="13"/>
      <c r="LB62" s="13"/>
      <c r="LC62" s="13"/>
      <c r="LD62" s="13"/>
      <c r="LE62" s="13"/>
      <c r="LF62" s="13"/>
      <c r="LG62" s="13"/>
      <c r="LH62" s="13"/>
      <c r="LI62" s="13"/>
      <c r="LJ62" s="13"/>
      <c r="LK62" s="13"/>
      <c r="LL62" s="13"/>
      <c r="LM62" s="13"/>
      <c r="LN62" s="13"/>
      <c r="LO62" s="13"/>
      <c r="LP62" s="13"/>
      <c r="LQ62" s="13"/>
      <c r="LR62" s="13"/>
      <c r="LS62" s="13"/>
      <c r="LT62" s="13"/>
      <c r="LU62" s="13"/>
      <c r="LV62" s="13"/>
      <c r="LW62" s="13"/>
      <c r="LX62" s="13"/>
      <c r="LY62" s="13"/>
      <c r="LZ62" s="13"/>
      <c r="MA62" s="13"/>
      <c r="MB62" s="13"/>
      <c r="MC62" s="13"/>
      <c r="MD62" s="13"/>
      <c r="ME62" s="13"/>
      <c r="MF62" s="13"/>
      <c r="MG62" s="13"/>
      <c r="MH62" s="13"/>
      <c r="MI62" s="13"/>
      <c r="MJ62" s="13"/>
      <c r="MK62" s="13"/>
      <c r="ML62" s="13"/>
      <c r="MM62" s="13"/>
      <c r="MN62" s="13"/>
      <c r="MO62" s="13"/>
      <c r="MP62" s="13"/>
      <c r="MQ62" s="13"/>
      <c r="MR62" s="13"/>
      <c r="MS62" s="13"/>
      <c r="MT62" s="13"/>
      <c r="MU62" s="13"/>
      <c r="MV62" s="13"/>
      <c r="MW62" s="13"/>
      <c r="MX62" s="13"/>
      <c r="MY62" s="13"/>
      <c r="MZ62" s="13"/>
      <c r="NA62" s="13"/>
      <c r="NB62" s="13"/>
      <c r="NC62" s="13"/>
      <c r="ND62" s="13"/>
      <c r="NE62" s="13"/>
    </row>
    <row r="63" spans="1:369" ht="20" customHeight="1" x14ac:dyDescent="0.15">
      <c r="A63" s="138"/>
      <c r="B63" s="139"/>
      <c r="C63" s="15" t="s">
        <v>11</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c r="DR63" s="13"/>
      <c r="DS63" s="13"/>
      <c r="DT63" s="13"/>
      <c r="DU63" s="13"/>
      <c r="DV63" s="13"/>
      <c r="DW63" s="13"/>
      <c r="DX63" s="13"/>
      <c r="DY63" s="13"/>
      <c r="DZ63" s="13"/>
      <c r="EA63" s="13"/>
      <c r="EB63" s="13"/>
      <c r="EC63" s="13"/>
      <c r="ED63" s="13"/>
      <c r="EE63" s="13"/>
      <c r="EF63" s="13"/>
      <c r="EG63" s="13"/>
      <c r="EH63" s="13"/>
      <c r="EI63" s="13"/>
      <c r="EJ63" s="13"/>
      <c r="EK63" s="13"/>
      <c r="EL63" s="13"/>
      <c r="EM63" s="13"/>
      <c r="EN63" s="13"/>
      <c r="EO63" s="13"/>
      <c r="EP63" s="13"/>
      <c r="EQ63" s="13"/>
      <c r="ER63" s="13"/>
      <c r="ES63" s="13"/>
      <c r="ET63" s="13"/>
      <c r="EU63" s="13"/>
      <c r="EV63" s="13"/>
      <c r="EW63" s="13"/>
      <c r="EX63" s="13"/>
      <c r="EY63" s="13"/>
      <c r="EZ63" s="13"/>
      <c r="FA63" s="13"/>
      <c r="FB63" s="13"/>
      <c r="FC63" s="13"/>
      <c r="FD63" s="13"/>
      <c r="FE63" s="13"/>
      <c r="FF63" s="13"/>
      <c r="FG63" s="13"/>
      <c r="FH63" s="13"/>
      <c r="FI63" s="13"/>
      <c r="FJ63" s="13"/>
      <c r="FK63" s="13"/>
      <c r="FL63" s="13"/>
      <c r="FM63" s="13"/>
      <c r="FN63" s="13"/>
      <c r="FO63" s="13"/>
      <c r="FP63" s="13"/>
      <c r="FQ63" s="13"/>
      <c r="FR63" s="13"/>
      <c r="FS63" s="13"/>
      <c r="FT63" s="13"/>
      <c r="FU63" s="13"/>
      <c r="FV63" s="13"/>
      <c r="FW63" s="13"/>
      <c r="FX63" s="13"/>
      <c r="FY63" s="13"/>
      <c r="FZ63" s="13"/>
      <c r="GA63" s="13"/>
      <c r="GB63" s="13"/>
      <c r="GC63" s="13"/>
      <c r="GD63" s="13"/>
      <c r="GE63" s="13"/>
      <c r="GF63" s="13"/>
      <c r="GG63" s="13"/>
      <c r="GH63" s="13"/>
      <c r="GI63" s="13"/>
      <c r="GJ63" s="13"/>
      <c r="GK63" s="13"/>
      <c r="GL63" s="13"/>
      <c r="GM63" s="13"/>
      <c r="GN63" s="13"/>
      <c r="GO63" s="13"/>
      <c r="GP63" s="13"/>
      <c r="GQ63" s="13"/>
      <c r="GR63" s="13"/>
      <c r="GS63" s="13"/>
      <c r="GT63" s="13"/>
      <c r="GU63" s="13"/>
      <c r="GV63" s="13"/>
      <c r="GW63" s="13"/>
      <c r="GX63" s="13"/>
      <c r="GY63" s="13"/>
      <c r="GZ63" s="13"/>
      <c r="HA63" s="13"/>
      <c r="HB63" s="13"/>
      <c r="HC63" s="13"/>
      <c r="HD63" s="13"/>
      <c r="HE63" s="13"/>
      <c r="HF63" s="13"/>
      <c r="HG63" s="13"/>
      <c r="HH63" s="13"/>
      <c r="HI63" s="13"/>
      <c r="HJ63" s="13"/>
      <c r="HK63" s="13"/>
      <c r="HL63" s="13"/>
      <c r="HM63" s="13"/>
      <c r="HN63" s="13"/>
      <c r="HO63" s="13"/>
      <c r="HP63" s="13"/>
      <c r="HQ63" s="13"/>
      <c r="HR63" s="13"/>
      <c r="HS63" s="13"/>
      <c r="HT63" s="13"/>
      <c r="HU63" s="13"/>
      <c r="HV63" s="13"/>
      <c r="HW63" s="13"/>
      <c r="HX63" s="13"/>
      <c r="HY63" s="13"/>
      <c r="HZ63" s="13"/>
      <c r="IA63" s="13"/>
      <c r="IB63" s="13"/>
      <c r="IC63" s="13"/>
      <c r="ID63" s="13"/>
      <c r="IE63" s="13"/>
      <c r="IF63" s="13"/>
      <c r="IG63" s="13"/>
      <c r="IH63" s="13"/>
      <c r="II63" s="13"/>
      <c r="IJ63" s="13"/>
      <c r="IK63" s="13"/>
      <c r="IL63" s="13"/>
      <c r="IM63" s="13"/>
      <c r="IN63" s="13"/>
      <c r="IO63" s="13"/>
      <c r="IP63" s="13"/>
      <c r="IQ63" s="13"/>
      <c r="IR63" s="13"/>
      <c r="IS63" s="13"/>
      <c r="IT63" s="13"/>
      <c r="IU63" s="13"/>
      <c r="IV63" s="13"/>
      <c r="IW63" s="13"/>
      <c r="IX63" s="13"/>
      <c r="IY63" s="13"/>
      <c r="IZ63" s="13"/>
      <c r="JA63" s="13"/>
      <c r="JB63" s="13"/>
      <c r="JC63" s="13"/>
      <c r="JD63" s="13"/>
      <c r="JE63" s="13"/>
      <c r="JF63" s="13"/>
      <c r="JG63" s="13"/>
      <c r="JH63" s="13"/>
      <c r="JI63" s="13"/>
      <c r="JJ63" s="13"/>
      <c r="JK63" s="13"/>
      <c r="JL63" s="13"/>
      <c r="JM63" s="13"/>
      <c r="JN63" s="13"/>
      <c r="JO63" s="13"/>
      <c r="JP63" s="13"/>
      <c r="JQ63" s="13"/>
      <c r="JR63" s="13"/>
      <c r="JS63" s="13"/>
      <c r="JT63" s="13"/>
      <c r="JU63" s="13"/>
      <c r="JV63" s="13"/>
      <c r="JW63" s="13"/>
      <c r="JX63" s="13"/>
      <c r="JY63" s="13"/>
      <c r="JZ63" s="13"/>
      <c r="KA63" s="13"/>
      <c r="KB63" s="13"/>
      <c r="KC63" s="13"/>
      <c r="KD63" s="13"/>
      <c r="KE63" s="13"/>
      <c r="KF63" s="13"/>
      <c r="KG63" s="13"/>
      <c r="KH63" s="13"/>
      <c r="KI63" s="13"/>
      <c r="KJ63" s="13"/>
      <c r="KK63" s="13"/>
      <c r="KL63" s="13"/>
      <c r="KM63" s="13"/>
      <c r="KN63" s="13"/>
      <c r="KO63" s="13"/>
      <c r="KP63" s="13"/>
      <c r="KQ63" s="13"/>
      <c r="KR63" s="13"/>
      <c r="KS63" s="13"/>
      <c r="KT63" s="13"/>
      <c r="KU63" s="13"/>
      <c r="KV63" s="13"/>
      <c r="KW63" s="13"/>
      <c r="KX63" s="13"/>
      <c r="KY63" s="13"/>
      <c r="KZ63" s="13"/>
      <c r="LA63" s="13"/>
      <c r="LB63" s="13"/>
      <c r="LC63" s="13"/>
      <c r="LD63" s="13"/>
      <c r="LE63" s="13"/>
      <c r="LF63" s="13"/>
      <c r="LG63" s="13"/>
      <c r="LH63" s="13"/>
      <c r="LI63" s="13"/>
      <c r="LJ63" s="13"/>
      <c r="LK63" s="13"/>
      <c r="LL63" s="13"/>
      <c r="LM63" s="13"/>
      <c r="LN63" s="13"/>
      <c r="LO63" s="13"/>
      <c r="LP63" s="13"/>
      <c r="LQ63" s="13"/>
      <c r="LR63" s="13"/>
      <c r="LS63" s="13"/>
      <c r="LT63" s="13"/>
      <c r="LU63" s="13"/>
      <c r="LV63" s="13"/>
      <c r="LW63" s="13"/>
      <c r="LX63" s="13"/>
      <c r="LY63" s="13"/>
      <c r="LZ63" s="13"/>
      <c r="MA63" s="13"/>
      <c r="MB63" s="13"/>
      <c r="MC63" s="13"/>
      <c r="MD63" s="13"/>
      <c r="ME63" s="13"/>
      <c r="MF63" s="13"/>
      <c r="MG63" s="13"/>
      <c r="MH63" s="13"/>
      <c r="MI63" s="13"/>
      <c r="MJ63" s="13"/>
      <c r="MK63" s="13"/>
      <c r="ML63" s="13"/>
      <c r="MM63" s="13"/>
      <c r="MN63" s="13"/>
      <c r="MO63" s="13"/>
      <c r="MP63" s="13"/>
      <c r="MQ63" s="13"/>
      <c r="MR63" s="13"/>
      <c r="MS63" s="13"/>
      <c r="MT63" s="13"/>
      <c r="MU63" s="13"/>
      <c r="MV63" s="13"/>
      <c r="MW63" s="13"/>
      <c r="MX63" s="13"/>
      <c r="MY63" s="13"/>
      <c r="MZ63" s="13"/>
      <c r="NA63" s="13"/>
      <c r="NB63" s="13"/>
      <c r="NC63" s="13"/>
      <c r="ND63" s="13"/>
      <c r="NE63" s="13"/>
    </row>
    <row r="64" spans="1:369" ht="20" customHeight="1" x14ac:dyDescent="0.15">
      <c r="A64" s="140"/>
      <c r="B64" s="141"/>
      <c r="C64" s="15" t="s">
        <v>12</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13"/>
      <c r="DZ64" s="13"/>
      <c r="EA64" s="13"/>
      <c r="EB64" s="13"/>
      <c r="EC64" s="13"/>
      <c r="ED64" s="13"/>
      <c r="EE64" s="13"/>
      <c r="EF64" s="13"/>
      <c r="EG64" s="13"/>
      <c r="EH64" s="13"/>
      <c r="EI64" s="13"/>
      <c r="EJ64" s="13"/>
      <c r="EK64" s="13"/>
      <c r="EL64" s="13"/>
      <c r="EM64" s="13"/>
      <c r="EN64" s="13"/>
      <c r="EO64" s="13"/>
      <c r="EP64" s="13"/>
      <c r="EQ64" s="13"/>
      <c r="ER64" s="13"/>
      <c r="ES64" s="13"/>
      <c r="ET64" s="13"/>
      <c r="EU64" s="13"/>
      <c r="EV64" s="13"/>
      <c r="EW64" s="13"/>
      <c r="EX64" s="13"/>
      <c r="EY64" s="13"/>
      <c r="EZ64" s="13"/>
      <c r="FA64" s="13"/>
      <c r="FB64" s="13"/>
      <c r="FC64" s="13"/>
      <c r="FD64" s="13"/>
      <c r="FE64" s="13"/>
      <c r="FF64" s="13"/>
      <c r="FG64" s="13"/>
      <c r="FH64" s="13"/>
      <c r="FI64" s="13"/>
      <c r="FJ64" s="13"/>
      <c r="FK64" s="13"/>
      <c r="FL64" s="13"/>
      <c r="FM64" s="13"/>
      <c r="FN64" s="13"/>
      <c r="FO64" s="13"/>
      <c r="FP64" s="13"/>
      <c r="FQ64" s="13"/>
      <c r="FR64" s="13"/>
      <c r="FS64" s="13"/>
      <c r="FT64" s="13"/>
      <c r="FU64" s="13"/>
      <c r="FV64" s="13"/>
      <c r="FW64" s="13"/>
      <c r="FX64" s="13"/>
      <c r="FY64" s="13"/>
      <c r="FZ64" s="13"/>
      <c r="GA64" s="13"/>
      <c r="GB64" s="13"/>
      <c r="GC64" s="13"/>
      <c r="GD64" s="13"/>
      <c r="GE64" s="13"/>
      <c r="GF64" s="13"/>
      <c r="GG64" s="13"/>
      <c r="GH64" s="13"/>
      <c r="GI64" s="13"/>
      <c r="GJ64" s="13"/>
      <c r="GK64" s="13"/>
      <c r="GL64" s="13"/>
      <c r="GM64" s="13"/>
      <c r="GN64" s="13"/>
      <c r="GO64" s="13"/>
      <c r="GP64" s="13"/>
      <c r="GQ64" s="13"/>
      <c r="GR64" s="13"/>
      <c r="GS64" s="13"/>
      <c r="GT64" s="13"/>
      <c r="GU64" s="13"/>
      <c r="GV64" s="13"/>
      <c r="GW64" s="13"/>
      <c r="GX64" s="13"/>
      <c r="GY64" s="13"/>
      <c r="GZ64" s="13"/>
      <c r="HA64" s="13"/>
      <c r="HB64" s="13"/>
      <c r="HC64" s="13"/>
      <c r="HD64" s="13"/>
      <c r="HE64" s="13"/>
      <c r="HF64" s="13"/>
      <c r="HG64" s="13"/>
      <c r="HH64" s="13"/>
      <c r="HI64" s="13"/>
      <c r="HJ64" s="13"/>
      <c r="HK64" s="13"/>
      <c r="HL64" s="13"/>
      <c r="HM64" s="13"/>
      <c r="HN64" s="13"/>
      <c r="HO64" s="13"/>
      <c r="HP64" s="13"/>
      <c r="HQ64" s="13"/>
      <c r="HR64" s="13"/>
      <c r="HS64" s="13"/>
      <c r="HT64" s="13"/>
      <c r="HU64" s="13"/>
      <c r="HV64" s="13"/>
      <c r="HW64" s="13"/>
      <c r="HX64" s="13"/>
      <c r="HY64" s="13"/>
      <c r="HZ64" s="13"/>
      <c r="IA64" s="13"/>
      <c r="IB64" s="13"/>
      <c r="IC64" s="13"/>
      <c r="ID64" s="13"/>
      <c r="IE64" s="13"/>
      <c r="IF64" s="13"/>
      <c r="IG64" s="13"/>
      <c r="IH64" s="13"/>
      <c r="II64" s="13"/>
      <c r="IJ64" s="13"/>
      <c r="IK64" s="13"/>
      <c r="IL64" s="13"/>
      <c r="IM64" s="13"/>
      <c r="IN64" s="13"/>
      <c r="IO64" s="13"/>
      <c r="IP64" s="13"/>
      <c r="IQ64" s="13"/>
      <c r="IR64" s="13"/>
      <c r="IS64" s="13"/>
      <c r="IT64" s="13"/>
      <c r="IU64" s="13"/>
      <c r="IV64" s="13"/>
      <c r="IW64" s="13"/>
      <c r="IX64" s="13"/>
      <c r="IY64" s="13"/>
      <c r="IZ64" s="13"/>
      <c r="JA64" s="13"/>
      <c r="JB64" s="13"/>
      <c r="JC64" s="13"/>
      <c r="JD64" s="13"/>
      <c r="JE64" s="13"/>
      <c r="JF64" s="13"/>
      <c r="JG64" s="13"/>
      <c r="JH64" s="13"/>
      <c r="JI64" s="13"/>
      <c r="JJ64" s="13"/>
      <c r="JK64" s="13"/>
      <c r="JL64" s="13"/>
      <c r="JM64" s="13"/>
      <c r="JN64" s="13"/>
      <c r="JO64" s="13"/>
      <c r="JP64" s="13"/>
      <c r="JQ64" s="13"/>
      <c r="JR64" s="13"/>
      <c r="JS64" s="13"/>
      <c r="JT64" s="13"/>
      <c r="JU64" s="13"/>
      <c r="JV64" s="13"/>
      <c r="JW64" s="13"/>
      <c r="JX64" s="13"/>
      <c r="JY64" s="13"/>
      <c r="JZ64" s="13"/>
      <c r="KA64" s="13"/>
      <c r="KB64" s="13"/>
      <c r="KC64" s="13"/>
      <c r="KD64" s="13"/>
      <c r="KE64" s="13"/>
      <c r="KF64" s="13"/>
      <c r="KG64" s="13"/>
      <c r="KH64" s="13"/>
      <c r="KI64" s="13"/>
      <c r="KJ64" s="13"/>
      <c r="KK64" s="13"/>
      <c r="KL64" s="13"/>
      <c r="KM64" s="13"/>
      <c r="KN64" s="13"/>
      <c r="KO64" s="13"/>
      <c r="KP64" s="13"/>
      <c r="KQ64" s="13"/>
      <c r="KR64" s="13"/>
      <c r="KS64" s="13"/>
      <c r="KT64" s="13"/>
      <c r="KU64" s="13"/>
      <c r="KV64" s="13"/>
      <c r="KW64" s="13"/>
      <c r="KX64" s="13"/>
      <c r="KY64" s="13"/>
      <c r="KZ64" s="13"/>
      <c r="LA64" s="13"/>
      <c r="LB64" s="13"/>
      <c r="LC64" s="13"/>
      <c r="LD64" s="13"/>
      <c r="LE64" s="13"/>
      <c r="LF64" s="13"/>
      <c r="LG64" s="13"/>
      <c r="LH64" s="13"/>
      <c r="LI64" s="13"/>
      <c r="LJ64" s="13"/>
      <c r="LK64" s="13"/>
      <c r="LL64" s="13"/>
      <c r="LM64" s="13"/>
      <c r="LN64" s="13"/>
      <c r="LO64" s="13"/>
      <c r="LP64" s="13"/>
      <c r="LQ64" s="13"/>
      <c r="LR64" s="13"/>
      <c r="LS64" s="13"/>
      <c r="LT64" s="13"/>
      <c r="LU64" s="13"/>
      <c r="LV64" s="13"/>
      <c r="LW64" s="13"/>
      <c r="LX64" s="13"/>
      <c r="LY64" s="13"/>
      <c r="LZ64" s="13"/>
      <c r="MA64" s="13"/>
      <c r="MB64" s="13"/>
      <c r="MC64" s="13"/>
      <c r="MD64" s="13"/>
      <c r="ME64" s="13"/>
      <c r="MF64" s="13"/>
      <c r="MG64" s="13"/>
      <c r="MH64" s="13"/>
      <c r="MI64" s="13"/>
      <c r="MJ64" s="13"/>
      <c r="MK64" s="13"/>
      <c r="ML64" s="13"/>
      <c r="MM64" s="13"/>
      <c r="MN64" s="13"/>
      <c r="MO64" s="13"/>
      <c r="MP64" s="13"/>
      <c r="MQ64" s="13"/>
      <c r="MR64" s="13"/>
      <c r="MS64" s="13"/>
      <c r="MT64" s="13"/>
      <c r="MU64" s="13"/>
      <c r="MV64" s="13"/>
      <c r="MW64" s="13"/>
      <c r="MX64" s="13"/>
      <c r="MY64" s="13"/>
      <c r="MZ64" s="13"/>
      <c r="NA64" s="13"/>
      <c r="NB64" s="13"/>
      <c r="NC64" s="13"/>
      <c r="ND64" s="13"/>
      <c r="NE64" s="13"/>
    </row>
    <row r="65" spans="1:369" ht="20" customHeight="1" x14ac:dyDescent="0.15">
      <c r="A65" s="136" t="s">
        <v>25</v>
      </c>
      <c r="B65" s="137"/>
      <c r="C65" s="15" t="s">
        <v>10</v>
      </c>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c r="FM65" s="13"/>
      <c r="FN65" s="13"/>
      <c r="FO65" s="13"/>
      <c r="FP65" s="13"/>
      <c r="FQ65" s="13"/>
      <c r="FR65" s="13"/>
      <c r="FS65" s="13"/>
      <c r="FT65" s="13"/>
      <c r="FU65" s="13"/>
      <c r="FV65" s="13"/>
      <c r="FW65" s="13"/>
      <c r="FX65" s="13"/>
      <c r="FY65" s="13"/>
      <c r="FZ65" s="13"/>
      <c r="GA65" s="13"/>
      <c r="GB65" s="13"/>
      <c r="GC65" s="13"/>
      <c r="GD65" s="13"/>
      <c r="GE65" s="13"/>
      <c r="GF65" s="13"/>
      <c r="GG65" s="13"/>
      <c r="GH65" s="13"/>
      <c r="GI65" s="13"/>
      <c r="GJ65" s="13"/>
      <c r="GK65" s="13"/>
      <c r="GL65" s="13"/>
      <c r="GM65" s="13"/>
      <c r="GN65" s="13"/>
      <c r="GO65" s="13"/>
      <c r="GP65" s="13"/>
      <c r="GQ65" s="13"/>
      <c r="GR65" s="13"/>
      <c r="GS65" s="13"/>
      <c r="GT65" s="13"/>
      <c r="GU65" s="13"/>
      <c r="GV65" s="13"/>
      <c r="GW65" s="13"/>
      <c r="GX65" s="13"/>
      <c r="GY65" s="13"/>
      <c r="GZ65" s="13"/>
      <c r="HA65" s="13"/>
      <c r="HB65" s="13"/>
      <c r="HC65" s="13"/>
      <c r="HD65" s="13"/>
      <c r="HE65" s="13"/>
      <c r="HF65" s="13"/>
      <c r="HG65" s="13"/>
      <c r="HH65" s="13"/>
      <c r="HI65" s="13"/>
      <c r="HJ65" s="13"/>
      <c r="HK65" s="13"/>
      <c r="HL65" s="13"/>
      <c r="HM65" s="13"/>
      <c r="HN65" s="13"/>
      <c r="HO65" s="13"/>
      <c r="HP65" s="13"/>
      <c r="HQ65" s="13"/>
      <c r="HR65" s="13"/>
      <c r="HS65" s="13"/>
      <c r="HT65" s="13"/>
      <c r="HU65" s="13"/>
      <c r="HV65" s="13"/>
      <c r="HW65" s="13"/>
      <c r="HX65" s="13"/>
      <c r="HY65" s="13"/>
      <c r="HZ65" s="13"/>
      <c r="IA65" s="13"/>
      <c r="IB65" s="13"/>
      <c r="IC65" s="13"/>
      <c r="ID65" s="13"/>
      <c r="IE65" s="13"/>
      <c r="IF65" s="13"/>
      <c r="IG65" s="13"/>
      <c r="IH65" s="13"/>
      <c r="II65" s="13"/>
      <c r="IJ65" s="13"/>
      <c r="IK65" s="13"/>
      <c r="IL65" s="13"/>
      <c r="IM65" s="13"/>
      <c r="IN65" s="13"/>
      <c r="IO65" s="13"/>
      <c r="IP65" s="13"/>
      <c r="IQ65" s="13"/>
      <c r="IR65" s="13"/>
      <c r="IS65" s="13"/>
      <c r="IT65" s="13"/>
      <c r="IU65" s="13"/>
      <c r="IV65" s="13"/>
      <c r="IW65" s="13"/>
      <c r="IX65" s="13"/>
      <c r="IY65" s="13"/>
      <c r="IZ65" s="13"/>
      <c r="JA65" s="13"/>
      <c r="JB65" s="13"/>
      <c r="JC65" s="13"/>
      <c r="JD65" s="13"/>
      <c r="JE65" s="13"/>
      <c r="JF65" s="13"/>
      <c r="JG65" s="13"/>
      <c r="JH65" s="13"/>
      <c r="JI65" s="13"/>
      <c r="JJ65" s="13"/>
      <c r="JK65" s="13"/>
      <c r="JL65" s="13"/>
      <c r="JM65" s="13"/>
      <c r="JN65" s="13"/>
      <c r="JO65" s="13"/>
      <c r="JP65" s="13"/>
      <c r="JQ65" s="13"/>
      <c r="JR65" s="13"/>
      <c r="JS65" s="13"/>
      <c r="JT65" s="13"/>
      <c r="JU65" s="13"/>
      <c r="JV65" s="13"/>
      <c r="JW65" s="13"/>
      <c r="JX65" s="13"/>
      <c r="JY65" s="13"/>
      <c r="JZ65" s="13"/>
      <c r="KA65" s="13"/>
      <c r="KB65" s="13"/>
      <c r="KC65" s="13"/>
      <c r="KD65" s="13"/>
      <c r="KE65" s="13"/>
      <c r="KF65" s="13"/>
      <c r="KG65" s="13"/>
      <c r="KH65" s="13"/>
      <c r="KI65" s="13"/>
      <c r="KJ65" s="13"/>
      <c r="KK65" s="13"/>
      <c r="KL65" s="13"/>
      <c r="KM65" s="13"/>
      <c r="KN65" s="13"/>
      <c r="KO65" s="13"/>
      <c r="KP65" s="13"/>
      <c r="KQ65" s="13"/>
      <c r="KR65" s="13"/>
      <c r="KS65" s="13"/>
      <c r="KT65" s="13"/>
      <c r="KU65" s="13"/>
      <c r="KV65" s="13"/>
      <c r="KW65" s="13"/>
      <c r="KX65" s="13"/>
      <c r="KY65" s="13"/>
      <c r="KZ65" s="13"/>
      <c r="LA65" s="13"/>
      <c r="LB65" s="13"/>
      <c r="LC65" s="13"/>
      <c r="LD65" s="13"/>
      <c r="LE65" s="13"/>
      <c r="LF65" s="13"/>
      <c r="LG65" s="13"/>
      <c r="LH65" s="13"/>
      <c r="LI65" s="13"/>
      <c r="LJ65" s="13"/>
      <c r="LK65" s="13"/>
      <c r="LL65" s="13"/>
      <c r="LM65" s="13"/>
      <c r="LN65" s="13"/>
      <c r="LO65" s="13"/>
      <c r="LP65" s="13"/>
      <c r="LQ65" s="13"/>
      <c r="LR65" s="13"/>
      <c r="LS65" s="13"/>
      <c r="LT65" s="13"/>
      <c r="LU65" s="13"/>
      <c r="LV65" s="13"/>
      <c r="LW65" s="13"/>
      <c r="LX65" s="13"/>
      <c r="LY65" s="13"/>
      <c r="LZ65" s="13"/>
      <c r="MA65" s="13"/>
      <c r="MB65" s="13"/>
      <c r="MC65" s="13"/>
      <c r="MD65" s="13"/>
      <c r="ME65" s="13"/>
      <c r="MF65" s="13"/>
      <c r="MG65" s="13"/>
      <c r="MH65" s="13"/>
      <c r="MI65" s="13"/>
      <c r="MJ65" s="13"/>
      <c r="MK65" s="13"/>
      <c r="ML65" s="13"/>
      <c r="MM65" s="13"/>
      <c r="MN65" s="13"/>
      <c r="MO65" s="13"/>
      <c r="MP65" s="13"/>
      <c r="MQ65" s="13"/>
      <c r="MR65" s="13"/>
      <c r="MS65" s="13"/>
      <c r="MT65" s="13"/>
      <c r="MU65" s="13"/>
      <c r="MV65" s="13"/>
      <c r="MW65" s="13"/>
      <c r="MX65" s="13"/>
      <c r="MY65" s="13"/>
      <c r="MZ65" s="13"/>
      <c r="NA65" s="13"/>
      <c r="NB65" s="13"/>
      <c r="NC65" s="13"/>
      <c r="ND65" s="13"/>
      <c r="NE65" s="13"/>
    </row>
    <row r="66" spans="1:369" ht="20" customHeight="1" x14ac:dyDescent="0.15">
      <c r="A66" s="138"/>
      <c r="B66" s="139"/>
      <c r="C66" s="15" t="s">
        <v>11</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3"/>
      <c r="FH66" s="13"/>
      <c r="FI66" s="13"/>
      <c r="FJ66" s="13"/>
      <c r="FK66" s="13"/>
      <c r="FL66" s="13"/>
      <c r="FM66" s="13"/>
      <c r="FN66" s="13"/>
      <c r="FO66" s="13"/>
      <c r="FP66" s="13"/>
      <c r="FQ66" s="13"/>
      <c r="FR66" s="13"/>
      <c r="FS66" s="13"/>
      <c r="FT66" s="13"/>
      <c r="FU66" s="13"/>
      <c r="FV66" s="13"/>
      <c r="FW66" s="13"/>
      <c r="FX66" s="13"/>
      <c r="FY66" s="13"/>
      <c r="FZ66" s="13"/>
      <c r="GA66" s="13"/>
      <c r="GB66" s="13"/>
      <c r="GC66" s="13"/>
      <c r="GD66" s="13"/>
      <c r="GE66" s="13"/>
      <c r="GF66" s="13"/>
      <c r="GG66" s="13"/>
      <c r="GH66" s="13"/>
      <c r="GI66" s="13"/>
      <c r="GJ66" s="13"/>
      <c r="GK66" s="13"/>
      <c r="GL66" s="13"/>
      <c r="GM66" s="13"/>
      <c r="GN66" s="13"/>
      <c r="GO66" s="13"/>
      <c r="GP66" s="13"/>
      <c r="GQ66" s="13"/>
      <c r="GR66" s="13"/>
      <c r="GS66" s="13"/>
      <c r="GT66" s="13"/>
      <c r="GU66" s="13"/>
      <c r="GV66" s="13"/>
      <c r="GW66" s="13"/>
      <c r="GX66" s="13"/>
      <c r="GY66" s="13"/>
      <c r="GZ66" s="13"/>
      <c r="HA66" s="13"/>
      <c r="HB66" s="13"/>
      <c r="HC66" s="13"/>
      <c r="HD66" s="13"/>
      <c r="HE66" s="13"/>
      <c r="HF66" s="13"/>
      <c r="HG66" s="13"/>
      <c r="HH66" s="13"/>
      <c r="HI66" s="13"/>
      <c r="HJ66" s="13"/>
      <c r="HK66" s="13"/>
      <c r="HL66" s="13"/>
      <c r="HM66" s="13"/>
      <c r="HN66" s="13"/>
      <c r="HO66" s="13"/>
      <c r="HP66" s="13"/>
      <c r="HQ66" s="13"/>
      <c r="HR66" s="13"/>
      <c r="HS66" s="13"/>
      <c r="HT66" s="13"/>
      <c r="HU66" s="13"/>
      <c r="HV66" s="13"/>
      <c r="HW66" s="13"/>
      <c r="HX66" s="13"/>
      <c r="HY66" s="13"/>
      <c r="HZ66" s="13"/>
      <c r="IA66" s="13"/>
      <c r="IB66" s="13"/>
      <c r="IC66" s="13"/>
      <c r="ID66" s="13"/>
      <c r="IE66" s="13"/>
      <c r="IF66" s="13"/>
      <c r="IG66" s="13"/>
      <c r="IH66" s="13"/>
      <c r="II66" s="13"/>
      <c r="IJ66" s="13"/>
      <c r="IK66" s="13"/>
      <c r="IL66" s="13"/>
      <c r="IM66" s="13"/>
      <c r="IN66" s="13"/>
      <c r="IO66" s="13"/>
      <c r="IP66" s="13"/>
      <c r="IQ66" s="13"/>
      <c r="IR66" s="13"/>
      <c r="IS66" s="13"/>
      <c r="IT66" s="13"/>
      <c r="IU66" s="13"/>
      <c r="IV66" s="13"/>
      <c r="IW66" s="13"/>
      <c r="IX66" s="13"/>
      <c r="IY66" s="13"/>
      <c r="IZ66" s="13"/>
      <c r="JA66" s="13"/>
      <c r="JB66" s="13"/>
      <c r="JC66" s="13"/>
      <c r="JD66" s="13"/>
      <c r="JE66" s="13"/>
      <c r="JF66" s="13"/>
      <c r="JG66" s="13"/>
      <c r="JH66" s="13"/>
      <c r="JI66" s="13"/>
      <c r="JJ66" s="13"/>
      <c r="JK66" s="13"/>
      <c r="JL66" s="13"/>
      <c r="JM66" s="13"/>
      <c r="JN66" s="13"/>
      <c r="JO66" s="13"/>
      <c r="JP66" s="13"/>
      <c r="JQ66" s="13"/>
      <c r="JR66" s="13"/>
      <c r="JS66" s="13"/>
      <c r="JT66" s="13"/>
      <c r="JU66" s="13"/>
      <c r="JV66" s="13"/>
      <c r="JW66" s="13"/>
      <c r="JX66" s="13"/>
      <c r="JY66" s="13"/>
      <c r="JZ66" s="13"/>
      <c r="KA66" s="13"/>
      <c r="KB66" s="13"/>
      <c r="KC66" s="13"/>
      <c r="KD66" s="13"/>
      <c r="KE66" s="13"/>
      <c r="KF66" s="13"/>
      <c r="KG66" s="13"/>
      <c r="KH66" s="13"/>
      <c r="KI66" s="13"/>
      <c r="KJ66" s="13"/>
      <c r="KK66" s="13"/>
      <c r="KL66" s="13"/>
      <c r="KM66" s="13"/>
      <c r="KN66" s="13"/>
      <c r="KO66" s="13"/>
      <c r="KP66" s="13"/>
      <c r="KQ66" s="13"/>
      <c r="KR66" s="13"/>
      <c r="KS66" s="13"/>
      <c r="KT66" s="13"/>
      <c r="KU66" s="13"/>
      <c r="KV66" s="13"/>
      <c r="KW66" s="13"/>
      <c r="KX66" s="13"/>
      <c r="KY66" s="13"/>
      <c r="KZ66" s="13"/>
      <c r="LA66" s="13"/>
      <c r="LB66" s="13"/>
      <c r="LC66" s="13"/>
      <c r="LD66" s="13"/>
      <c r="LE66" s="13"/>
      <c r="LF66" s="13"/>
      <c r="LG66" s="13"/>
      <c r="LH66" s="13"/>
      <c r="LI66" s="13"/>
      <c r="LJ66" s="13"/>
      <c r="LK66" s="13"/>
      <c r="LL66" s="13"/>
      <c r="LM66" s="13"/>
      <c r="LN66" s="13"/>
      <c r="LO66" s="13"/>
      <c r="LP66" s="13"/>
      <c r="LQ66" s="13"/>
      <c r="LR66" s="13"/>
      <c r="LS66" s="13"/>
      <c r="LT66" s="13"/>
      <c r="LU66" s="13"/>
      <c r="LV66" s="13"/>
      <c r="LW66" s="13"/>
      <c r="LX66" s="13"/>
      <c r="LY66" s="13"/>
      <c r="LZ66" s="13"/>
      <c r="MA66" s="13"/>
      <c r="MB66" s="13"/>
      <c r="MC66" s="13"/>
      <c r="MD66" s="13"/>
      <c r="ME66" s="13"/>
      <c r="MF66" s="13"/>
      <c r="MG66" s="13"/>
      <c r="MH66" s="13"/>
      <c r="MI66" s="13"/>
      <c r="MJ66" s="13"/>
      <c r="MK66" s="13"/>
      <c r="ML66" s="13"/>
      <c r="MM66" s="13"/>
      <c r="MN66" s="13"/>
      <c r="MO66" s="13"/>
      <c r="MP66" s="13"/>
      <c r="MQ66" s="13"/>
      <c r="MR66" s="13"/>
      <c r="MS66" s="13"/>
      <c r="MT66" s="13"/>
      <c r="MU66" s="13"/>
      <c r="MV66" s="13"/>
      <c r="MW66" s="13"/>
      <c r="MX66" s="13"/>
      <c r="MY66" s="13"/>
      <c r="MZ66" s="13"/>
      <c r="NA66" s="13"/>
      <c r="NB66" s="13"/>
      <c r="NC66" s="13"/>
      <c r="ND66" s="13"/>
      <c r="NE66" s="13"/>
    </row>
    <row r="67" spans="1:369" ht="20" customHeight="1" x14ac:dyDescent="0.15">
      <c r="A67" s="140"/>
      <c r="B67" s="141"/>
      <c r="C67" s="15" t="s">
        <v>12</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c r="DY67" s="13"/>
      <c r="DZ67" s="13"/>
      <c r="EA67" s="13"/>
      <c r="EB67" s="13"/>
      <c r="EC67" s="13"/>
      <c r="ED67" s="13"/>
      <c r="EE67" s="13"/>
      <c r="EF67" s="13"/>
      <c r="EG67" s="13"/>
      <c r="EH67" s="13"/>
      <c r="EI67" s="13"/>
      <c r="EJ67" s="13"/>
      <c r="EK67" s="13"/>
      <c r="EL67" s="13"/>
      <c r="EM67" s="13"/>
      <c r="EN67" s="13"/>
      <c r="EO67" s="13"/>
      <c r="EP67" s="13"/>
      <c r="EQ67" s="13"/>
      <c r="ER67" s="13"/>
      <c r="ES67" s="13"/>
      <c r="ET67" s="13"/>
      <c r="EU67" s="13"/>
      <c r="EV67" s="13"/>
      <c r="EW67" s="13"/>
      <c r="EX67" s="13"/>
      <c r="EY67" s="13"/>
      <c r="EZ67" s="13"/>
      <c r="FA67" s="13"/>
      <c r="FB67" s="13"/>
      <c r="FC67" s="13"/>
      <c r="FD67" s="13"/>
      <c r="FE67" s="13"/>
      <c r="FF67" s="13"/>
      <c r="FG67" s="13"/>
      <c r="FH67" s="13"/>
      <c r="FI67" s="13"/>
      <c r="FJ67" s="13"/>
      <c r="FK67" s="13"/>
      <c r="FL67" s="13"/>
      <c r="FM67" s="13"/>
      <c r="FN67" s="13"/>
      <c r="FO67" s="13"/>
      <c r="FP67" s="13"/>
      <c r="FQ67" s="13"/>
      <c r="FR67" s="13"/>
      <c r="FS67" s="13"/>
      <c r="FT67" s="13"/>
      <c r="FU67" s="13"/>
      <c r="FV67" s="13"/>
      <c r="FW67" s="13"/>
      <c r="FX67" s="13"/>
      <c r="FY67" s="13"/>
      <c r="FZ67" s="13"/>
      <c r="GA67" s="13"/>
      <c r="GB67" s="13"/>
      <c r="GC67" s="13"/>
      <c r="GD67" s="13"/>
      <c r="GE67" s="13"/>
      <c r="GF67" s="13"/>
      <c r="GG67" s="13"/>
      <c r="GH67" s="13"/>
      <c r="GI67" s="13"/>
      <c r="GJ67" s="13"/>
      <c r="GK67" s="13"/>
      <c r="GL67" s="13"/>
      <c r="GM67" s="13"/>
      <c r="GN67" s="13"/>
      <c r="GO67" s="13"/>
      <c r="GP67" s="13"/>
      <c r="GQ67" s="13"/>
      <c r="GR67" s="13"/>
      <c r="GS67" s="13"/>
      <c r="GT67" s="13"/>
      <c r="GU67" s="13"/>
      <c r="GV67" s="13"/>
      <c r="GW67" s="13"/>
      <c r="GX67" s="13"/>
      <c r="GY67" s="13"/>
      <c r="GZ67" s="13"/>
      <c r="HA67" s="13"/>
      <c r="HB67" s="13"/>
      <c r="HC67" s="13"/>
      <c r="HD67" s="13"/>
      <c r="HE67" s="13"/>
      <c r="HF67" s="13"/>
      <c r="HG67" s="13"/>
      <c r="HH67" s="13"/>
      <c r="HI67" s="13"/>
      <c r="HJ67" s="13"/>
      <c r="HK67" s="13"/>
      <c r="HL67" s="13"/>
      <c r="HM67" s="13"/>
      <c r="HN67" s="13"/>
      <c r="HO67" s="13"/>
      <c r="HP67" s="13"/>
      <c r="HQ67" s="13"/>
      <c r="HR67" s="13"/>
      <c r="HS67" s="13"/>
      <c r="HT67" s="13"/>
      <c r="HU67" s="13"/>
      <c r="HV67" s="13"/>
      <c r="HW67" s="13"/>
      <c r="HX67" s="13"/>
      <c r="HY67" s="13"/>
      <c r="HZ67" s="13"/>
      <c r="IA67" s="13"/>
      <c r="IB67" s="13"/>
      <c r="IC67" s="13"/>
      <c r="ID67" s="13"/>
      <c r="IE67" s="13"/>
      <c r="IF67" s="13"/>
      <c r="IG67" s="13"/>
      <c r="IH67" s="13"/>
      <c r="II67" s="13"/>
      <c r="IJ67" s="13"/>
      <c r="IK67" s="13"/>
      <c r="IL67" s="13"/>
      <c r="IM67" s="13"/>
      <c r="IN67" s="13"/>
      <c r="IO67" s="13"/>
      <c r="IP67" s="13"/>
      <c r="IQ67" s="13"/>
      <c r="IR67" s="13"/>
      <c r="IS67" s="13"/>
      <c r="IT67" s="13"/>
      <c r="IU67" s="13"/>
      <c r="IV67" s="13"/>
      <c r="IW67" s="13"/>
      <c r="IX67" s="13"/>
      <c r="IY67" s="13"/>
      <c r="IZ67" s="13"/>
      <c r="JA67" s="13"/>
      <c r="JB67" s="13"/>
      <c r="JC67" s="13"/>
      <c r="JD67" s="13"/>
      <c r="JE67" s="13"/>
      <c r="JF67" s="13"/>
      <c r="JG67" s="13"/>
      <c r="JH67" s="13"/>
      <c r="JI67" s="13"/>
      <c r="JJ67" s="13"/>
      <c r="JK67" s="13"/>
      <c r="JL67" s="13"/>
      <c r="JM67" s="13"/>
      <c r="JN67" s="13"/>
      <c r="JO67" s="13"/>
      <c r="JP67" s="13"/>
      <c r="JQ67" s="13"/>
      <c r="JR67" s="13"/>
      <c r="JS67" s="13"/>
      <c r="JT67" s="13"/>
      <c r="JU67" s="13"/>
      <c r="JV67" s="13"/>
      <c r="JW67" s="13"/>
      <c r="JX67" s="13"/>
      <c r="JY67" s="13"/>
      <c r="JZ67" s="13"/>
      <c r="KA67" s="13"/>
      <c r="KB67" s="13"/>
      <c r="KC67" s="13"/>
      <c r="KD67" s="13"/>
      <c r="KE67" s="13"/>
      <c r="KF67" s="13"/>
      <c r="KG67" s="13"/>
      <c r="KH67" s="13"/>
      <c r="KI67" s="13"/>
      <c r="KJ67" s="13"/>
      <c r="KK67" s="13"/>
      <c r="KL67" s="13"/>
      <c r="KM67" s="13"/>
      <c r="KN67" s="13"/>
      <c r="KO67" s="13"/>
      <c r="KP67" s="13"/>
      <c r="KQ67" s="13"/>
      <c r="KR67" s="13"/>
      <c r="KS67" s="13"/>
      <c r="KT67" s="13"/>
      <c r="KU67" s="13"/>
      <c r="KV67" s="13"/>
      <c r="KW67" s="13"/>
      <c r="KX67" s="13"/>
      <c r="KY67" s="13"/>
      <c r="KZ67" s="13"/>
      <c r="LA67" s="13"/>
      <c r="LB67" s="13"/>
      <c r="LC67" s="13"/>
      <c r="LD67" s="13"/>
      <c r="LE67" s="13"/>
      <c r="LF67" s="13"/>
      <c r="LG67" s="13"/>
      <c r="LH67" s="13"/>
      <c r="LI67" s="13"/>
      <c r="LJ67" s="13"/>
      <c r="LK67" s="13"/>
      <c r="LL67" s="13"/>
      <c r="LM67" s="13"/>
      <c r="LN67" s="13"/>
      <c r="LO67" s="13"/>
      <c r="LP67" s="13"/>
      <c r="LQ67" s="13"/>
      <c r="LR67" s="13"/>
      <c r="LS67" s="13"/>
      <c r="LT67" s="13"/>
      <c r="LU67" s="13"/>
      <c r="LV67" s="13"/>
      <c r="LW67" s="13"/>
      <c r="LX67" s="13"/>
      <c r="LY67" s="13"/>
      <c r="LZ67" s="13"/>
      <c r="MA67" s="13"/>
      <c r="MB67" s="13"/>
      <c r="MC67" s="13"/>
      <c r="MD67" s="13"/>
      <c r="ME67" s="13"/>
      <c r="MF67" s="13"/>
      <c r="MG67" s="13"/>
      <c r="MH67" s="13"/>
      <c r="MI67" s="13"/>
      <c r="MJ67" s="13"/>
      <c r="MK67" s="13"/>
      <c r="ML67" s="13"/>
      <c r="MM67" s="13"/>
      <c r="MN67" s="13"/>
      <c r="MO67" s="13"/>
      <c r="MP67" s="13"/>
      <c r="MQ67" s="13"/>
      <c r="MR67" s="13"/>
      <c r="MS67" s="13"/>
      <c r="MT67" s="13"/>
      <c r="MU67" s="13"/>
      <c r="MV67" s="13"/>
      <c r="MW67" s="13"/>
      <c r="MX67" s="13"/>
      <c r="MY67" s="13"/>
      <c r="MZ67" s="13"/>
      <c r="NA67" s="13"/>
      <c r="NB67" s="13"/>
      <c r="NC67" s="13"/>
      <c r="ND67" s="13"/>
      <c r="NE67" s="13"/>
    </row>
    <row r="68" spans="1:369" ht="20" customHeight="1" x14ac:dyDescent="0.15">
      <c r="A68" s="136" t="s">
        <v>26</v>
      </c>
      <c r="B68" s="137"/>
      <c r="C68" s="15" t="s">
        <v>10</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c r="DY68" s="13"/>
      <c r="DZ68" s="13"/>
      <c r="EA68" s="13"/>
      <c r="EB68" s="13"/>
      <c r="EC68" s="13"/>
      <c r="ED68" s="13"/>
      <c r="EE68" s="13"/>
      <c r="EF68" s="13"/>
      <c r="EG68" s="13"/>
      <c r="EH68" s="13"/>
      <c r="EI68" s="13"/>
      <c r="EJ68" s="13"/>
      <c r="EK68" s="13"/>
      <c r="EL68" s="13"/>
      <c r="EM68" s="13"/>
      <c r="EN68" s="13"/>
      <c r="EO68" s="13"/>
      <c r="EP68" s="13"/>
      <c r="EQ68" s="13"/>
      <c r="ER68" s="13"/>
      <c r="ES68" s="13"/>
      <c r="ET68" s="13"/>
      <c r="EU68" s="13"/>
      <c r="EV68" s="13"/>
      <c r="EW68" s="13"/>
      <c r="EX68" s="13"/>
      <c r="EY68" s="13"/>
      <c r="EZ68" s="13"/>
      <c r="FA68" s="13"/>
      <c r="FB68" s="13"/>
      <c r="FC68" s="13"/>
      <c r="FD68" s="13"/>
      <c r="FE68" s="13"/>
      <c r="FF68" s="13"/>
      <c r="FG68" s="13"/>
      <c r="FH68" s="13"/>
      <c r="FI68" s="13"/>
      <c r="FJ68" s="13"/>
      <c r="FK68" s="13"/>
      <c r="FL68" s="13"/>
      <c r="FM68" s="13"/>
      <c r="FN68" s="13"/>
      <c r="FO68" s="13"/>
      <c r="FP68" s="13"/>
      <c r="FQ68" s="13"/>
      <c r="FR68" s="13"/>
      <c r="FS68" s="13"/>
      <c r="FT68" s="13"/>
      <c r="FU68" s="13"/>
      <c r="FV68" s="13"/>
      <c r="FW68" s="13"/>
      <c r="FX68" s="13"/>
      <c r="FY68" s="13"/>
      <c r="FZ68" s="13"/>
      <c r="GA68" s="13"/>
      <c r="GB68" s="13"/>
      <c r="GC68" s="13"/>
      <c r="GD68" s="13"/>
      <c r="GE68" s="13"/>
      <c r="GF68" s="13"/>
      <c r="GG68" s="13"/>
      <c r="GH68" s="13"/>
      <c r="GI68" s="13"/>
      <c r="GJ68" s="13"/>
      <c r="GK68" s="13"/>
      <c r="GL68" s="13"/>
      <c r="GM68" s="13"/>
      <c r="GN68" s="13"/>
      <c r="GO68" s="13"/>
      <c r="GP68" s="13"/>
      <c r="GQ68" s="13"/>
      <c r="GR68" s="13"/>
      <c r="GS68" s="13"/>
      <c r="GT68" s="13"/>
      <c r="GU68" s="13"/>
      <c r="GV68" s="13"/>
      <c r="GW68" s="13"/>
      <c r="GX68" s="13"/>
      <c r="GY68" s="13"/>
      <c r="GZ68" s="13"/>
      <c r="HA68" s="13"/>
      <c r="HB68" s="13"/>
      <c r="HC68" s="13"/>
      <c r="HD68" s="13"/>
      <c r="HE68" s="13"/>
      <c r="HF68" s="13"/>
      <c r="HG68" s="13"/>
      <c r="HH68" s="13"/>
      <c r="HI68" s="13"/>
      <c r="HJ68" s="13"/>
      <c r="HK68" s="13"/>
      <c r="HL68" s="13"/>
      <c r="HM68" s="13"/>
      <c r="HN68" s="13"/>
      <c r="HO68" s="13"/>
      <c r="HP68" s="13"/>
      <c r="HQ68" s="13"/>
      <c r="HR68" s="13"/>
      <c r="HS68" s="13"/>
      <c r="HT68" s="13"/>
      <c r="HU68" s="13"/>
      <c r="HV68" s="13"/>
      <c r="HW68" s="13"/>
      <c r="HX68" s="13"/>
      <c r="HY68" s="13"/>
      <c r="HZ68" s="13"/>
      <c r="IA68" s="13"/>
      <c r="IB68" s="13"/>
      <c r="IC68" s="13"/>
      <c r="ID68" s="13"/>
      <c r="IE68" s="13"/>
      <c r="IF68" s="13"/>
      <c r="IG68" s="13"/>
      <c r="IH68" s="13"/>
      <c r="II68" s="13"/>
      <c r="IJ68" s="13"/>
      <c r="IK68" s="13"/>
      <c r="IL68" s="13"/>
      <c r="IM68" s="13"/>
      <c r="IN68" s="13"/>
      <c r="IO68" s="13"/>
      <c r="IP68" s="13"/>
      <c r="IQ68" s="13"/>
      <c r="IR68" s="13"/>
      <c r="IS68" s="13"/>
      <c r="IT68" s="13"/>
      <c r="IU68" s="13"/>
      <c r="IV68" s="13"/>
      <c r="IW68" s="13"/>
      <c r="IX68" s="13"/>
      <c r="IY68" s="13"/>
      <c r="IZ68" s="13"/>
      <c r="JA68" s="13"/>
      <c r="JB68" s="13"/>
      <c r="JC68" s="13"/>
      <c r="JD68" s="13"/>
      <c r="JE68" s="13"/>
      <c r="JF68" s="13"/>
      <c r="JG68" s="13"/>
      <c r="JH68" s="13"/>
      <c r="JI68" s="13"/>
      <c r="JJ68" s="13"/>
      <c r="JK68" s="13"/>
      <c r="JL68" s="13"/>
      <c r="JM68" s="13"/>
      <c r="JN68" s="13"/>
      <c r="JO68" s="13"/>
      <c r="JP68" s="13"/>
      <c r="JQ68" s="13"/>
      <c r="JR68" s="13"/>
      <c r="JS68" s="13"/>
      <c r="JT68" s="13"/>
      <c r="JU68" s="13"/>
      <c r="JV68" s="13"/>
      <c r="JW68" s="13"/>
      <c r="JX68" s="13"/>
      <c r="JY68" s="13"/>
      <c r="JZ68" s="13"/>
      <c r="KA68" s="13"/>
      <c r="KB68" s="13"/>
      <c r="KC68" s="13"/>
      <c r="KD68" s="13"/>
      <c r="KE68" s="13"/>
      <c r="KF68" s="13"/>
      <c r="KG68" s="13"/>
      <c r="KH68" s="13"/>
      <c r="KI68" s="13"/>
      <c r="KJ68" s="13"/>
      <c r="KK68" s="13"/>
      <c r="KL68" s="13"/>
      <c r="KM68" s="13"/>
      <c r="KN68" s="13"/>
      <c r="KO68" s="13"/>
      <c r="KP68" s="13"/>
      <c r="KQ68" s="13"/>
      <c r="KR68" s="13"/>
      <c r="KS68" s="13"/>
      <c r="KT68" s="13"/>
      <c r="KU68" s="13"/>
      <c r="KV68" s="13"/>
      <c r="KW68" s="13"/>
      <c r="KX68" s="13"/>
      <c r="KY68" s="13"/>
      <c r="KZ68" s="13"/>
      <c r="LA68" s="13"/>
      <c r="LB68" s="13"/>
      <c r="LC68" s="13"/>
      <c r="LD68" s="13"/>
      <c r="LE68" s="13"/>
      <c r="LF68" s="13"/>
      <c r="LG68" s="13"/>
      <c r="LH68" s="13"/>
      <c r="LI68" s="13"/>
      <c r="LJ68" s="13"/>
      <c r="LK68" s="13"/>
      <c r="LL68" s="13"/>
      <c r="LM68" s="13"/>
      <c r="LN68" s="13"/>
      <c r="LO68" s="13"/>
      <c r="LP68" s="13"/>
      <c r="LQ68" s="13"/>
      <c r="LR68" s="13"/>
      <c r="LS68" s="13"/>
      <c r="LT68" s="13"/>
      <c r="LU68" s="13"/>
      <c r="LV68" s="13"/>
      <c r="LW68" s="13"/>
      <c r="LX68" s="13"/>
      <c r="LY68" s="13"/>
      <c r="LZ68" s="13"/>
      <c r="MA68" s="13"/>
      <c r="MB68" s="13"/>
      <c r="MC68" s="13"/>
      <c r="MD68" s="13"/>
      <c r="ME68" s="13"/>
      <c r="MF68" s="13"/>
      <c r="MG68" s="13"/>
      <c r="MH68" s="13"/>
      <c r="MI68" s="13"/>
      <c r="MJ68" s="13"/>
      <c r="MK68" s="13"/>
      <c r="ML68" s="13"/>
      <c r="MM68" s="13"/>
      <c r="MN68" s="13"/>
      <c r="MO68" s="13"/>
      <c r="MP68" s="13"/>
      <c r="MQ68" s="13"/>
      <c r="MR68" s="13"/>
      <c r="MS68" s="13"/>
      <c r="MT68" s="13"/>
      <c r="MU68" s="13"/>
      <c r="MV68" s="13"/>
      <c r="MW68" s="13"/>
      <c r="MX68" s="13"/>
      <c r="MY68" s="13"/>
      <c r="MZ68" s="13"/>
      <c r="NA68" s="13"/>
      <c r="NB68" s="13"/>
      <c r="NC68" s="13"/>
      <c r="ND68" s="13"/>
      <c r="NE68" s="13"/>
    </row>
    <row r="69" spans="1:369" ht="20" customHeight="1" x14ac:dyDescent="0.15">
      <c r="A69" s="138"/>
      <c r="B69" s="139"/>
      <c r="C69" s="15" t="s">
        <v>11</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c r="FD69" s="13"/>
      <c r="FE69" s="13"/>
      <c r="FF69" s="13"/>
      <c r="FG69" s="13"/>
      <c r="FH69" s="13"/>
      <c r="FI69" s="13"/>
      <c r="FJ69" s="13"/>
      <c r="FK69" s="13"/>
      <c r="FL69" s="13"/>
      <c r="FM69" s="13"/>
      <c r="FN69" s="13"/>
      <c r="FO69" s="13"/>
      <c r="FP69" s="13"/>
      <c r="FQ69" s="13"/>
      <c r="FR69" s="13"/>
      <c r="FS69" s="13"/>
      <c r="FT69" s="13"/>
      <c r="FU69" s="13"/>
      <c r="FV69" s="13"/>
      <c r="FW69" s="13"/>
      <c r="FX69" s="13"/>
      <c r="FY69" s="13"/>
      <c r="FZ69" s="13"/>
      <c r="GA69" s="13"/>
      <c r="GB69" s="13"/>
      <c r="GC69" s="13"/>
      <c r="GD69" s="13"/>
      <c r="GE69" s="13"/>
      <c r="GF69" s="13"/>
      <c r="GG69" s="13"/>
      <c r="GH69" s="13"/>
      <c r="GI69" s="13"/>
      <c r="GJ69" s="13"/>
      <c r="GK69" s="13"/>
      <c r="GL69" s="13"/>
      <c r="GM69" s="13"/>
      <c r="GN69" s="13"/>
      <c r="GO69" s="13"/>
      <c r="GP69" s="13"/>
      <c r="GQ69" s="13"/>
      <c r="GR69" s="13"/>
      <c r="GS69" s="13"/>
      <c r="GT69" s="13"/>
      <c r="GU69" s="13"/>
      <c r="GV69" s="13"/>
      <c r="GW69" s="13"/>
      <c r="GX69" s="13"/>
      <c r="GY69" s="13"/>
      <c r="GZ69" s="13"/>
      <c r="HA69" s="13"/>
      <c r="HB69" s="13"/>
      <c r="HC69" s="13"/>
      <c r="HD69" s="13"/>
      <c r="HE69" s="13"/>
      <c r="HF69" s="13"/>
      <c r="HG69" s="13"/>
      <c r="HH69" s="13"/>
      <c r="HI69" s="13"/>
      <c r="HJ69" s="13"/>
      <c r="HK69" s="13"/>
      <c r="HL69" s="13"/>
      <c r="HM69" s="13"/>
      <c r="HN69" s="13"/>
      <c r="HO69" s="13"/>
      <c r="HP69" s="13"/>
      <c r="HQ69" s="13"/>
      <c r="HR69" s="13"/>
      <c r="HS69" s="13"/>
      <c r="HT69" s="13"/>
      <c r="HU69" s="13"/>
      <c r="HV69" s="13"/>
      <c r="HW69" s="13"/>
      <c r="HX69" s="13"/>
      <c r="HY69" s="13"/>
      <c r="HZ69" s="13"/>
      <c r="IA69" s="13"/>
      <c r="IB69" s="13"/>
      <c r="IC69" s="13"/>
      <c r="ID69" s="13"/>
      <c r="IE69" s="13"/>
      <c r="IF69" s="13"/>
      <c r="IG69" s="13"/>
      <c r="IH69" s="13"/>
      <c r="II69" s="13"/>
      <c r="IJ69" s="13"/>
      <c r="IK69" s="13"/>
      <c r="IL69" s="13"/>
      <c r="IM69" s="13"/>
      <c r="IN69" s="13"/>
      <c r="IO69" s="13"/>
      <c r="IP69" s="13"/>
      <c r="IQ69" s="13"/>
      <c r="IR69" s="13"/>
      <c r="IS69" s="13"/>
      <c r="IT69" s="13"/>
      <c r="IU69" s="13"/>
      <c r="IV69" s="13"/>
      <c r="IW69" s="13"/>
      <c r="IX69" s="13"/>
      <c r="IY69" s="13"/>
      <c r="IZ69" s="13"/>
      <c r="JA69" s="13"/>
      <c r="JB69" s="13"/>
      <c r="JC69" s="13"/>
      <c r="JD69" s="13"/>
      <c r="JE69" s="13"/>
      <c r="JF69" s="13"/>
      <c r="JG69" s="13"/>
      <c r="JH69" s="13"/>
      <c r="JI69" s="13"/>
      <c r="JJ69" s="13"/>
      <c r="JK69" s="13"/>
      <c r="JL69" s="13"/>
      <c r="JM69" s="13"/>
      <c r="JN69" s="13"/>
      <c r="JO69" s="13"/>
      <c r="JP69" s="13"/>
      <c r="JQ69" s="13"/>
      <c r="JR69" s="13"/>
      <c r="JS69" s="13"/>
      <c r="JT69" s="13"/>
      <c r="JU69" s="13"/>
      <c r="JV69" s="13"/>
      <c r="JW69" s="13"/>
      <c r="JX69" s="13"/>
      <c r="JY69" s="13"/>
      <c r="JZ69" s="13"/>
      <c r="KA69" s="13"/>
      <c r="KB69" s="13"/>
      <c r="KC69" s="13"/>
      <c r="KD69" s="13"/>
      <c r="KE69" s="13"/>
      <c r="KF69" s="13"/>
      <c r="KG69" s="13"/>
      <c r="KH69" s="13"/>
      <c r="KI69" s="13"/>
      <c r="KJ69" s="13"/>
      <c r="KK69" s="13"/>
      <c r="KL69" s="13"/>
      <c r="KM69" s="13"/>
      <c r="KN69" s="13"/>
      <c r="KO69" s="13"/>
      <c r="KP69" s="13"/>
      <c r="KQ69" s="13"/>
      <c r="KR69" s="13"/>
      <c r="KS69" s="13"/>
      <c r="KT69" s="13"/>
      <c r="KU69" s="13"/>
      <c r="KV69" s="13"/>
      <c r="KW69" s="13"/>
      <c r="KX69" s="13"/>
      <c r="KY69" s="13"/>
      <c r="KZ69" s="13"/>
      <c r="LA69" s="13"/>
      <c r="LB69" s="13"/>
      <c r="LC69" s="13"/>
      <c r="LD69" s="13"/>
      <c r="LE69" s="13"/>
      <c r="LF69" s="13"/>
      <c r="LG69" s="13"/>
      <c r="LH69" s="13"/>
      <c r="LI69" s="13"/>
      <c r="LJ69" s="13"/>
      <c r="LK69" s="13"/>
      <c r="LL69" s="13"/>
      <c r="LM69" s="13"/>
      <c r="LN69" s="13"/>
      <c r="LO69" s="13"/>
      <c r="LP69" s="13"/>
      <c r="LQ69" s="13"/>
      <c r="LR69" s="13"/>
      <c r="LS69" s="13"/>
      <c r="LT69" s="13"/>
      <c r="LU69" s="13"/>
      <c r="LV69" s="13"/>
      <c r="LW69" s="13"/>
      <c r="LX69" s="13"/>
      <c r="LY69" s="13"/>
      <c r="LZ69" s="13"/>
      <c r="MA69" s="13"/>
      <c r="MB69" s="13"/>
      <c r="MC69" s="13"/>
      <c r="MD69" s="13"/>
      <c r="ME69" s="13"/>
      <c r="MF69" s="13"/>
      <c r="MG69" s="13"/>
      <c r="MH69" s="13"/>
      <c r="MI69" s="13"/>
      <c r="MJ69" s="13"/>
      <c r="MK69" s="13"/>
      <c r="ML69" s="13"/>
      <c r="MM69" s="13"/>
      <c r="MN69" s="13"/>
      <c r="MO69" s="13"/>
      <c r="MP69" s="13"/>
      <c r="MQ69" s="13"/>
      <c r="MR69" s="13"/>
      <c r="MS69" s="13"/>
      <c r="MT69" s="13"/>
      <c r="MU69" s="13"/>
      <c r="MV69" s="13"/>
      <c r="MW69" s="13"/>
      <c r="MX69" s="13"/>
      <c r="MY69" s="13"/>
      <c r="MZ69" s="13"/>
      <c r="NA69" s="13"/>
      <c r="NB69" s="13"/>
      <c r="NC69" s="13"/>
      <c r="ND69" s="13"/>
      <c r="NE69" s="13"/>
    </row>
    <row r="70" spans="1:369" ht="20" customHeight="1" x14ac:dyDescent="0.15">
      <c r="A70" s="140"/>
      <c r="B70" s="141"/>
      <c r="C70" s="15" t="s">
        <v>12</v>
      </c>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c r="FN70" s="13"/>
      <c r="FO70" s="13"/>
      <c r="FP70" s="13"/>
      <c r="FQ70" s="13"/>
      <c r="FR70" s="13"/>
      <c r="FS70" s="13"/>
      <c r="FT70" s="13"/>
      <c r="FU70" s="13"/>
      <c r="FV70" s="13"/>
      <c r="FW70" s="13"/>
      <c r="FX70" s="13"/>
      <c r="FY70" s="13"/>
      <c r="FZ70" s="13"/>
      <c r="GA70" s="13"/>
      <c r="GB70" s="13"/>
      <c r="GC70" s="13"/>
      <c r="GD70" s="13"/>
      <c r="GE70" s="13"/>
      <c r="GF70" s="13"/>
      <c r="GG70" s="13"/>
      <c r="GH70" s="13"/>
      <c r="GI70" s="13"/>
      <c r="GJ70" s="13"/>
      <c r="GK70" s="13"/>
      <c r="GL70" s="13"/>
      <c r="GM70" s="13"/>
      <c r="GN70" s="13"/>
      <c r="GO70" s="13"/>
      <c r="GP70" s="13"/>
      <c r="GQ70" s="13"/>
      <c r="GR70" s="13"/>
      <c r="GS70" s="13"/>
      <c r="GT70" s="13"/>
      <c r="GU70" s="13"/>
      <c r="GV70" s="13"/>
      <c r="GW70" s="13"/>
      <c r="GX70" s="13"/>
      <c r="GY70" s="13"/>
      <c r="GZ70" s="13"/>
      <c r="HA70" s="13"/>
      <c r="HB70" s="13"/>
      <c r="HC70" s="13"/>
      <c r="HD70" s="13"/>
      <c r="HE70" s="13"/>
      <c r="HF70" s="13"/>
      <c r="HG70" s="13"/>
      <c r="HH70" s="13"/>
      <c r="HI70" s="13"/>
      <c r="HJ70" s="13"/>
      <c r="HK70" s="13"/>
      <c r="HL70" s="13"/>
      <c r="HM70" s="13"/>
      <c r="HN70" s="13"/>
      <c r="HO70" s="13"/>
      <c r="HP70" s="13"/>
      <c r="HQ70" s="13"/>
      <c r="HR70" s="13"/>
      <c r="HS70" s="13"/>
      <c r="HT70" s="13"/>
      <c r="HU70" s="13"/>
      <c r="HV70" s="13"/>
      <c r="HW70" s="13"/>
      <c r="HX70" s="13"/>
      <c r="HY70" s="13"/>
      <c r="HZ70" s="13"/>
      <c r="IA70" s="13"/>
      <c r="IB70" s="13"/>
      <c r="IC70" s="13"/>
      <c r="ID70" s="13"/>
      <c r="IE70" s="13"/>
      <c r="IF70" s="13"/>
      <c r="IG70" s="13"/>
      <c r="IH70" s="13"/>
      <c r="II70" s="13"/>
      <c r="IJ70" s="13"/>
      <c r="IK70" s="13"/>
      <c r="IL70" s="13"/>
      <c r="IM70" s="13"/>
      <c r="IN70" s="13"/>
      <c r="IO70" s="13"/>
      <c r="IP70" s="13"/>
      <c r="IQ70" s="13"/>
      <c r="IR70" s="13"/>
      <c r="IS70" s="13"/>
      <c r="IT70" s="13"/>
      <c r="IU70" s="13"/>
      <c r="IV70" s="13"/>
      <c r="IW70" s="13"/>
      <c r="IX70" s="13"/>
      <c r="IY70" s="13"/>
      <c r="IZ70" s="13"/>
      <c r="JA70" s="13"/>
      <c r="JB70" s="13"/>
      <c r="JC70" s="13"/>
      <c r="JD70" s="13"/>
      <c r="JE70" s="13"/>
      <c r="JF70" s="13"/>
      <c r="JG70" s="13"/>
      <c r="JH70" s="13"/>
      <c r="JI70" s="13"/>
      <c r="JJ70" s="13"/>
      <c r="JK70" s="13"/>
      <c r="JL70" s="13"/>
      <c r="JM70" s="13"/>
      <c r="JN70" s="13"/>
      <c r="JO70" s="13"/>
      <c r="JP70" s="13"/>
      <c r="JQ70" s="13"/>
      <c r="JR70" s="13"/>
      <c r="JS70" s="13"/>
      <c r="JT70" s="13"/>
      <c r="JU70" s="13"/>
      <c r="JV70" s="13"/>
      <c r="JW70" s="13"/>
      <c r="JX70" s="13"/>
      <c r="JY70" s="13"/>
      <c r="JZ70" s="13"/>
      <c r="KA70" s="13"/>
      <c r="KB70" s="13"/>
      <c r="KC70" s="13"/>
      <c r="KD70" s="13"/>
      <c r="KE70" s="13"/>
      <c r="KF70" s="13"/>
      <c r="KG70" s="13"/>
      <c r="KH70" s="13"/>
      <c r="KI70" s="13"/>
      <c r="KJ70" s="13"/>
      <c r="KK70" s="13"/>
      <c r="KL70" s="13"/>
      <c r="KM70" s="13"/>
      <c r="KN70" s="13"/>
      <c r="KO70" s="13"/>
      <c r="KP70" s="13"/>
      <c r="KQ70" s="13"/>
      <c r="KR70" s="13"/>
      <c r="KS70" s="13"/>
      <c r="KT70" s="13"/>
      <c r="KU70" s="13"/>
      <c r="KV70" s="13"/>
      <c r="KW70" s="13"/>
      <c r="KX70" s="13"/>
      <c r="KY70" s="13"/>
      <c r="KZ70" s="13"/>
      <c r="LA70" s="13"/>
      <c r="LB70" s="13"/>
      <c r="LC70" s="13"/>
      <c r="LD70" s="13"/>
      <c r="LE70" s="13"/>
      <c r="LF70" s="13"/>
      <c r="LG70" s="13"/>
      <c r="LH70" s="13"/>
      <c r="LI70" s="13"/>
      <c r="LJ70" s="13"/>
      <c r="LK70" s="13"/>
      <c r="LL70" s="13"/>
      <c r="LM70" s="13"/>
      <c r="LN70" s="13"/>
      <c r="LO70" s="13"/>
      <c r="LP70" s="13"/>
      <c r="LQ70" s="13"/>
      <c r="LR70" s="13"/>
      <c r="LS70" s="13"/>
      <c r="LT70" s="13"/>
      <c r="LU70" s="13"/>
      <c r="LV70" s="13"/>
      <c r="LW70" s="13"/>
      <c r="LX70" s="13"/>
      <c r="LY70" s="13"/>
      <c r="LZ70" s="13"/>
      <c r="MA70" s="13"/>
      <c r="MB70" s="13"/>
      <c r="MC70" s="13"/>
      <c r="MD70" s="13"/>
      <c r="ME70" s="13"/>
      <c r="MF70" s="13"/>
      <c r="MG70" s="13"/>
      <c r="MH70" s="13"/>
      <c r="MI70" s="13"/>
      <c r="MJ70" s="13"/>
      <c r="MK70" s="13"/>
      <c r="ML70" s="13"/>
      <c r="MM70" s="13"/>
      <c r="MN70" s="13"/>
      <c r="MO70" s="13"/>
      <c r="MP70" s="13"/>
      <c r="MQ70" s="13"/>
      <c r="MR70" s="13"/>
      <c r="MS70" s="13"/>
      <c r="MT70" s="13"/>
      <c r="MU70" s="13"/>
      <c r="MV70" s="13"/>
      <c r="MW70" s="13"/>
      <c r="MX70" s="13"/>
      <c r="MY70" s="13"/>
      <c r="MZ70" s="13"/>
      <c r="NA70" s="13"/>
      <c r="NB70" s="13"/>
      <c r="NC70" s="13"/>
      <c r="ND70" s="13"/>
      <c r="NE70" s="13"/>
    </row>
    <row r="71" spans="1:369" ht="20" customHeight="1" x14ac:dyDescent="0.15">
      <c r="A71" s="136" t="s">
        <v>27</v>
      </c>
      <c r="B71" s="137"/>
      <c r="C71" s="15" t="s">
        <v>10</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c r="EU71" s="13"/>
      <c r="EV71" s="13"/>
      <c r="EW71" s="13"/>
      <c r="EX71" s="13"/>
      <c r="EY71" s="13"/>
      <c r="EZ71" s="13"/>
      <c r="FA71" s="13"/>
      <c r="FB71" s="13"/>
      <c r="FC71" s="13"/>
      <c r="FD71" s="13"/>
      <c r="FE71" s="13"/>
      <c r="FF71" s="13"/>
      <c r="FG71" s="13"/>
      <c r="FH71" s="13"/>
      <c r="FI71" s="13"/>
      <c r="FJ71" s="13"/>
      <c r="FK71" s="13"/>
      <c r="FL71" s="13"/>
      <c r="FM71" s="13"/>
      <c r="FN71" s="13"/>
      <c r="FO71" s="13"/>
      <c r="FP71" s="13"/>
      <c r="FQ71" s="13"/>
      <c r="FR71" s="13"/>
      <c r="FS71" s="13"/>
      <c r="FT71" s="13"/>
      <c r="FU71" s="13"/>
      <c r="FV71" s="13"/>
      <c r="FW71" s="13"/>
      <c r="FX71" s="13"/>
      <c r="FY71" s="13"/>
      <c r="FZ71" s="13"/>
      <c r="GA71" s="13"/>
      <c r="GB71" s="13"/>
      <c r="GC71" s="13"/>
      <c r="GD71" s="13"/>
      <c r="GE71" s="13"/>
      <c r="GF71" s="13"/>
      <c r="GG71" s="13"/>
      <c r="GH71" s="13"/>
      <c r="GI71" s="13"/>
      <c r="GJ71" s="13"/>
      <c r="GK71" s="13"/>
      <c r="GL71" s="13"/>
      <c r="GM71" s="13"/>
      <c r="GN71" s="13"/>
      <c r="GO71" s="13"/>
      <c r="GP71" s="13"/>
      <c r="GQ71" s="13"/>
      <c r="GR71" s="13"/>
      <c r="GS71" s="13"/>
      <c r="GT71" s="13"/>
      <c r="GU71" s="13"/>
      <c r="GV71" s="13"/>
      <c r="GW71" s="13"/>
      <c r="GX71" s="13"/>
      <c r="GY71" s="13"/>
      <c r="GZ71" s="13"/>
      <c r="HA71" s="13"/>
      <c r="HB71" s="13"/>
      <c r="HC71" s="13"/>
      <c r="HD71" s="13"/>
      <c r="HE71" s="13"/>
      <c r="HF71" s="13"/>
      <c r="HG71" s="13"/>
      <c r="HH71" s="13"/>
      <c r="HI71" s="13"/>
      <c r="HJ71" s="13"/>
      <c r="HK71" s="13"/>
      <c r="HL71" s="13"/>
      <c r="HM71" s="13"/>
      <c r="HN71" s="13"/>
      <c r="HO71" s="13"/>
      <c r="HP71" s="13"/>
      <c r="HQ71" s="13"/>
      <c r="HR71" s="13"/>
      <c r="HS71" s="13"/>
      <c r="HT71" s="13"/>
      <c r="HU71" s="13"/>
      <c r="HV71" s="13"/>
      <c r="HW71" s="13"/>
      <c r="HX71" s="13"/>
      <c r="HY71" s="13"/>
      <c r="HZ71" s="13"/>
      <c r="IA71" s="13"/>
      <c r="IB71" s="13"/>
      <c r="IC71" s="13"/>
      <c r="ID71" s="13"/>
      <c r="IE71" s="13"/>
      <c r="IF71" s="13"/>
      <c r="IG71" s="13"/>
      <c r="IH71" s="13"/>
      <c r="II71" s="13"/>
      <c r="IJ71" s="13"/>
      <c r="IK71" s="13"/>
      <c r="IL71" s="13"/>
      <c r="IM71" s="13"/>
      <c r="IN71" s="13"/>
      <c r="IO71" s="13"/>
      <c r="IP71" s="13"/>
      <c r="IQ71" s="13"/>
      <c r="IR71" s="13"/>
      <c r="IS71" s="13"/>
      <c r="IT71" s="13"/>
      <c r="IU71" s="13"/>
      <c r="IV71" s="13"/>
      <c r="IW71" s="13"/>
      <c r="IX71" s="13"/>
      <c r="IY71" s="13"/>
      <c r="IZ71" s="13"/>
      <c r="JA71" s="13"/>
      <c r="JB71" s="13"/>
      <c r="JC71" s="13"/>
      <c r="JD71" s="13"/>
      <c r="JE71" s="13"/>
      <c r="JF71" s="13"/>
      <c r="JG71" s="13"/>
      <c r="JH71" s="13"/>
      <c r="JI71" s="13"/>
      <c r="JJ71" s="13"/>
      <c r="JK71" s="13"/>
      <c r="JL71" s="13"/>
      <c r="JM71" s="13"/>
      <c r="JN71" s="13"/>
      <c r="JO71" s="13"/>
      <c r="JP71" s="13"/>
      <c r="JQ71" s="13"/>
      <c r="JR71" s="13"/>
      <c r="JS71" s="13"/>
      <c r="JT71" s="13"/>
      <c r="JU71" s="13"/>
      <c r="JV71" s="13"/>
      <c r="JW71" s="13"/>
      <c r="JX71" s="13"/>
      <c r="JY71" s="13"/>
      <c r="JZ71" s="13"/>
      <c r="KA71" s="13"/>
      <c r="KB71" s="13"/>
      <c r="KC71" s="13"/>
      <c r="KD71" s="13"/>
      <c r="KE71" s="13"/>
      <c r="KF71" s="13"/>
      <c r="KG71" s="13"/>
      <c r="KH71" s="13"/>
      <c r="KI71" s="13"/>
      <c r="KJ71" s="13"/>
      <c r="KK71" s="13"/>
      <c r="KL71" s="13"/>
      <c r="KM71" s="13"/>
      <c r="KN71" s="13"/>
      <c r="KO71" s="13"/>
      <c r="KP71" s="13"/>
      <c r="KQ71" s="13"/>
      <c r="KR71" s="13"/>
      <c r="KS71" s="13"/>
      <c r="KT71" s="13"/>
      <c r="KU71" s="13"/>
      <c r="KV71" s="13"/>
      <c r="KW71" s="13"/>
      <c r="KX71" s="13"/>
      <c r="KY71" s="13"/>
      <c r="KZ71" s="13"/>
      <c r="LA71" s="13"/>
      <c r="LB71" s="13"/>
      <c r="LC71" s="13"/>
      <c r="LD71" s="13"/>
      <c r="LE71" s="13"/>
      <c r="LF71" s="13"/>
      <c r="LG71" s="13"/>
      <c r="LH71" s="13"/>
      <c r="LI71" s="13"/>
      <c r="LJ71" s="13"/>
      <c r="LK71" s="13"/>
      <c r="LL71" s="13"/>
      <c r="LM71" s="13"/>
      <c r="LN71" s="13"/>
      <c r="LO71" s="13"/>
      <c r="LP71" s="13"/>
      <c r="LQ71" s="13"/>
      <c r="LR71" s="13"/>
      <c r="LS71" s="13"/>
      <c r="LT71" s="13"/>
      <c r="LU71" s="13"/>
      <c r="LV71" s="13"/>
      <c r="LW71" s="13"/>
      <c r="LX71" s="13"/>
      <c r="LY71" s="13"/>
      <c r="LZ71" s="13"/>
      <c r="MA71" s="13"/>
      <c r="MB71" s="13"/>
      <c r="MC71" s="13"/>
      <c r="MD71" s="13"/>
      <c r="ME71" s="13"/>
      <c r="MF71" s="13"/>
      <c r="MG71" s="13"/>
      <c r="MH71" s="13"/>
      <c r="MI71" s="13"/>
      <c r="MJ71" s="13"/>
      <c r="MK71" s="13"/>
      <c r="ML71" s="13"/>
      <c r="MM71" s="13"/>
      <c r="MN71" s="13"/>
      <c r="MO71" s="13"/>
      <c r="MP71" s="13"/>
      <c r="MQ71" s="13"/>
      <c r="MR71" s="13"/>
      <c r="MS71" s="13"/>
      <c r="MT71" s="13"/>
      <c r="MU71" s="13"/>
      <c r="MV71" s="13"/>
      <c r="MW71" s="13"/>
      <c r="MX71" s="13"/>
      <c r="MY71" s="13"/>
      <c r="MZ71" s="13"/>
      <c r="NA71" s="13"/>
      <c r="NB71" s="13"/>
      <c r="NC71" s="13"/>
      <c r="ND71" s="13"/>
      <c r="NE71" s="13"/>
    </row>
    <row r="72" spans="1:369" ht="20" customHeight="1" x14ac:dyDescent="0.15">
      <c r="A72" s="138"/>
      <c r="B72" s="139"/>
      <c r="C72" s="15" t="s">
        <v>11</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3"/>
      <c r="EV72" s="13"/>
      <c r="EW72" s="13"/>
      <c r="EX72" s="13"/>
      <c r="EY72" s="13"/>
      <c r="EZ72" s="13"/>
      <c r="FA72" s="13"/>
      <c r="FB72" s="13"/>
      <c r="FC72" s="13"/>
      <c r="FD72" s="13"/>
      <c r="FE72" s="13"/>
      <c r="FF72" s="13"/>
      <c r="FG72" s="13"/>
      <c r="FH72" s="13"/>
      <c r="FI72" s="13"/>
      <c r="FJ72" s="13"/>
      <c r="FK72" s="13"/>
      <c r="FL72" s="13"/>
      <c r="FM72" s="13"/>
      <c r="FN72" s="13"/>
      <c r="FO72" s="13"/>
      <c r="FP72" s="13"/>
      <c r="FQ72" s="13"/>
      <c r="FR72" s="13"/>
      <c r="FS72" s="13"/>
      <c r="FT72" s="13"/>
      <c r="FU72" s="13"/>
      <c r="FV72" s="13"/>
      <c r="FW72" s="13"/>
      <c r="FX72" s="13"/>
      <c r="FY72" s="13"/>
      <c r="FZ72" s="13"/>
      <c r="GA72" s="13"/>
      <c r="GB72" s="13"/>
      <c r="GC72" s="13"/>
      <c r="GD72" s="13"/>
      <c r="GE72" s="13"/>
      <c r="GF72" s="13"/>
      <c r="GG72" s="13"/>
      <c r="GH72" s="13"/>
      <c r="GI72" s="13"/>
      <c r="GJ72" s="13"/>
      <c r="GK72" s="13"/>
      <c r="GL72" s="13"/>
      <c r="GM72" s="13"/>
      <c r="GN72" s="13"/>
      <c r="GO72" s="13"/>
      <c r="GP72" s="13"/>
      <c r="GQ72" s="13"/>
      <c r="GR72" s="13"/>
      <c r="GS72" s="13"/>
      <c r="GT72" s="13"/>
      <c r="GU72" s="13"/>
      <c r="GV72" s="13"/>
      <c r="GW72" s="13"/>
      <c r="GX72" s="13"/>
      <c r="GY72" s="13"/>
      <c r="GZ72" s="13"/>
      <c r="HA72" s="13"/>
      <c r="HB72" s="13"/>
      <c r="HC72" s="13"/>
      <c r="HD72" s="13"/>
      <c r="HE72" s="13"/>
      <c r="HF72" s="13"/>
      <c r="HG72" s="13"/>
      <c r="HH72" s="13"/>
      <c r="HI72" s="13"/>
      <c r="HJ72" s="13"/>
      <c r="HK72" s="13"/>
      <c r="HL72" s="13"/>
      <c r="HM72" s="13"/>
      <c r="HN72" s="13"/>
      <c r="HO72" s="13"/>
      <c r="HP72" s="13"/>
      <c r="HQ72" s="13"/>
      <c r="HR72" s="13"/>
      <c r="HS72" s="13"/>
      <c r="HT72" s="13"/>
      <c r="HU72" s="13"/>
      <c r="HV72" s="13"/>
      <c r="HW72" s="13"/>
      <c r="HX72" s="13"/>
      <c r="HY72" s="13"/>
      <c r="HZ72" s="13"/>
      <c r="IA72" s="13"/>
      <c r="IB72" s="13"/>
      <c r="IC72" s="13"/>
      <c r="ID72" s="13"/>
      <c r="IE72" s="13"/>
      <c r="IF72" s="13"/>
      <c r="IG72" s="13"/>
      <c r="IH72" s="13"/>
      <c r="II72" s="13"/>
      <c r="IJ72" s="13"/>
      <c r="IK72" s="13"/>
      <c r="IL72" s="13"/>
      <c r="IM72" s="13"/>
      <c r="IN72" s="13"/>
      <c r="IO72" s="13"/>
      <c r="IP72" s="13"/>
      <c r="IQ72" s="13"/>
      <c r="IR72" s="13"/>
      <c r="IS72" s="13"/>
      <c r="IT72" s="13"/>
      <c r="IU72" s="13"/>
      <c r="IV72" s="13"/>
      <c r="IW72" s="13"/>
      <c r="IX72" s="13"/>
      <c r="IY72" s="13"/>
      <c r="IZ72" s="13"/>
      <c r="JA72" s="13"/>
      <c r="JB72" s="13"/>
      <c r="JC72" s="13"/>
      <c r="JD72" s="13"/>
      <c r="JE72" s="13"/>
      <c r="JF72" s="13"/>
      <c r="JG72" s="13"/>
      <c r="JH72" s="13"/>
      <c r="JI72" s="13"/>
      <c r="JJ72" s="13"/>
      <c r="JK72" s="13"/>
      <c r="JL72" s="13"/>
      <c r="JM72" s="13"/>
      <c r="JN72" s="13"/>
      <c r="JO72" s="13"/>
      <c r="JP72" s="13"/>
      <c r="JQ72" s="13"/>
      <c r="JR72" s="13"/>
      <c r="JS72" s="13"/>
      <c r="JT72" s="13"/>
      <c r="JU72" s="13"/>
      <c r="JV72" s="13"/>
      <c r="JW72" s="13"/>
      <c r="JX72" s="13"/>
      <c r="JY72" s="13"/>
      <c r="JZ72" s="13"/>
      <c r="KA72" s="13"/>
      <c r="KB72" s="13"/>
      <c r="KC72" s="13"/>
      <c r="KD72" s="13"/>
      <c r="KE72" s="13"/>
      <c r="KF72" s="13"/>
      <c r="KG72" s="13"/>
      <c r="KH72" s="13"/>
      <c r="KI72" s="13"/>
      <c r="KJ72" s="13"/>
      <c r="KK72" s="13"/>
      <c r="KL72" s="13"/>
      <c r="KM72" s="13"/>
      <c r="KN72" s="13"/>
      <c r="KO72" s="13"/>
      <c r="KP72" s="13"/>
      <c r="KQ72" s="13"/>
      <c r="KR72" s="13"/>
      <c r="KS72" s="13"/>
      <c r="KT72" s="13"/>
      <c r="KU72" s="13"/>
      <c r="KV72" s="13"/>
      <c r="KW72" s="13"/>
      <c r="KX72" s="13"/>
      <c r="KY72" s="13"/>
      <c r="KZ72" s="13"/>
      <c r="LA72" s="13"/>
      <c r="LB72" s="13"/>
      <c r="LC72" s="13"/>
      <c r="LD72" s="13"/>
      <c r="LE72" s="13"/>
      <c r="LF72" s="13"/>
      <c r="LG72" s="13"/>
      <c r="LH72" s="13"/>
      <c r="LI72" s="13"/>
      <c r="LJ72" s="13"/>
      <c r="LK72" s="13"/>
      <c r="LL72" s="13"/>
      <c r="LM72" s="13"/>
      <c r="LN72" s="13"/>
      <c r="LO72" s="13"/>
      <c r="LP72" s="13"/>
      <c r="LQ72" s="13"/>
      <c r="LR72" s="13"/>
      <c r="LS72" s="13"/>
      <c r="LT72" s="13"/>
      <c r="LU72" s="13"/>
      <c r="LV72" s="13"/>
      <c r="LW72" s="13"/>
      <c r="LX72" s="13"/>
      <c r="LY72" s="13"/>
      <c r="LZ72" s="13"/>
      <c r="MA72" s="13"/>
      <c r="MB72" s="13"/>
      <c r="MC72" s="13"/>
      <c r="MD72" s="13"/>
      <c r="ME72" s="13"/>
      <c r="MF72" s="13"/>
      <c r="MG72" s="13"/>
      <c r="MH72" s="13"/>
      <c r="MI72" s="13"/>
      <c r="MJ72" s="13"/>
      <c r="MK72" s="13"/>
      <c r="ML72" s="13"/>
      <c r="MM72" s="13"/>
      <c r="MN72" s="13"/>
      <c r="MO72" s="13"/>
      <c r="MP72" s="13"/>
      <c r="MQ72" s="13"/>
      <c r="MR72" s="13"/>
      <c r="MS72" s="13"/>
      <c r="MT72" s="13"/>
      <c r="MU72" s="13"/>
      <c r="MV72" s="13"/>
      <c r="MW72" s="13"/>
      <c r="MX72" s="13"/>
      <c r="MY72" s="13"/>
      <c r="MZ72" s="13"/>
      <c r="NA72" s="13"/>
      <c r="NB72" s="13"/>
      <c r="NC72" s="13"/>
      <c r="ND72" s="13"/>
      <c r="NE72" s="13"/>
    </row>
    <row r="73" spans="1:369" ht="20" customHeight="1" x14ac:dyDescent="0.15">
      <c r="A73" s="140"/>
      <c r="B73" s="141"/>
      <c r="C73" s="15" t="s">
        <v>12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c r="FP73" s="13"/>
      <c r="FQ73" s="13"/>
      <c r="FR73" s="13"/>
      <c r="FS73" s="13"/>
      <c r="FT73" s="13"/>
      <c r="FU73" s="13"/>
      <c r="FV73" s="13"/>
      <c r="FW73" s="13"/>
      <c r="FX73" s="13"/>
      <c r="FY73" s="13"/>
      <c r="FZ73" s="13"/>
      <c r="GA73" s="13"/>
      <c r="GB73" s="13"/>
      <c r="GC73" s="13"/>
      <c r="GD73" s="13"/>
      <c r="GE73" s="13"/>
      <c r="GF73" s="13"/>
      <c r="GG73" s="13"/>
      <c r="GH73" s="13"/>
      <c r="GI73" s="13"/>
      <c r="GJ73" s="13"/>
      <c r="GK73" s="13"/>
      <c r="GL73" s="13"/>
      <c r="GM73" s="13"/>
      <c r="GN73" s="13"/>
      <c r="GO73" s="13"/>
      <c r="GP73" s="13"/>
      <c r="GQ73" s="13"/>
      <c r="GR73" s="13"/>
      <c r="GS73" s="13"/>
      <c r="GT73" s="13"/>
      <c r="GU73" s="13"/>
      <c r="GV73" s="13"/>
      <c r="GW73" s="13"/>
      <c r="GX73" s="13"/>
      <c r="GY73" s="13"/>
      <c r="GZ73" s="13"/>
      <c r="HA73" s="13"/>
      <c r="HB73" s="13"/>
      <c r="HC73" s="13"/>
      <c r="HD73" s="13"/>
      <c r="HE73" s="13"/>
      <c r="HF73" s="13"/>
      <c r="HG73" s="13"/>
      <c r="HH73" s="13"/>
      <c r="HI73" s="13"/>
      <c r="HJ73" s="13"/>
      <c r="HK73" s="13"/>
      <c r="HL73" s="13"/>
      <c r="HM73" s="13"/>
      <c r="HN73" s="13"/>
      <c r="HO73" s="13"/>
      <c r="HP73" s="13"/>
      <c r="HQ73" s="13"/>
      <c r="HR73" s="13"/>
      <c r="HS73" s="13"/>
      <c r="HT73" s="13"/>
      <c r="HU73" s="13"/>
      <c r="HV73" s="13"/>
      <c r="HW73" s="13"/>
      <c r="HX73" s="13"/>
      <c r="HY73" s="13"/>
      <c r="HZ73" s="13"/>
      <c r="IA73" s="13"/>
      <c r="IB73" s="13"/>
      <c r="IC73" s="13"/>
      <c r="ID73" s="13"/>
      <c r="IE73" s="13"/>
      <c r="IF73" s="13"/>
      <c r="IG73" s="13"/>
      <c r="IH73" s="13"/>
      <c r="II73" s="13"/>
      <c r="IJ73" s="13"/>
      <c r="IK73" s="13"/>
      <c r="IL73" s="13"/>
      <c r="IM73" s="13"/>
      <c r="IN73" s="13"/>
      <c r="IO73" s="13"/>
      <c r="IP73" s="13"/>
      <c r="IQ73" s="13"/>
      <c r="IR73" s="13"/>
      <c r="IS73" s="13"/>
      <c r="IT73" s="13"/>
      <c r="IU73" s="13"/>
      <c r="IV73" s="13"/>
      <c r="IW73" s="13"/>
      <c r="IX73" s="13"/>
      <c r="IY73" s="13"/>
      <c r="IZ73" s="13"/>
      <c r="JA73" s="13"/>
      <c r="JB73" s="13"/>
      <c r="JC73" s="13"/>
      <c r="JD73" s="13"/>
      <c r="JE73" s="13"/>
      <c r="JF73" s="13"/>
      <c r="JG73" s="13"/>
      <c r="JH73" s="13"/>
      <c r="JI73" s="13"/>
      <c r="JJ73" s="13"/>
      <c r="JK73" s="13"/>
      <c r="JL73" s="13"/>
      <c r="JM73" s="13"/>
      <c r="JN73" s="13"/>
      <c r="JO73" s="13"/>
      <c r="JP73" s="13"/>
      <c r="JQ73" s="13"/>
      <c r="JR73" s="13"/>
      <c r="JS73" s="13"/>
      <c r="JT73" s="13"/>
      <c r="JU73" s="13"/>
      <c r="JV73" s="13"/>
      <c r="JW73" s="13"/>
      <c r="JX73" s="13"/>
      <c r="JY73" s="13"/>
      <c r="JZ73" s="13"/>
      <c r="KA73" s="13"/>
      <c r="KB73" s="13"/>
      <c r="KC73" s="13"/>
      <c r="KD73" s="13"/>
      <c r="KE73" s="13"/>
      <c r="KF73" s="13"/>
      <c r="KG73" s="13"/>
      <c r="KH73" s="13"/>
      <c r="KI73" s="13"/>
      <c r="KJ73" s="13"/>
      <c r="KK73" s="13"/>
      <c r="KL73" s="13"/>
      <c r="KM73" s="13"/>
      <c r="KN73" s="13"/>
      <c r="KO73" s="13"/>
      <c r="KP73" s="13"/>
      <c r="KQ73" s="13"/>
      <c r="KR73" s="13"/>
      <c r="KS73" s="13"/>
      <c r="KT73" s="13"/>
      <c r="KU73" s="13"/>
      <c r="KV73" s="13"/>
      <c r="KW73" s="13"/>
      <c r="KX73" s="13"/>
      <c r="KY73" s="13"/>
      <c r="KZ73" s="13"/>
      <c r="LA73" s="13"/>
      <c r="LB73" s="13"/>
      <c r="LC73" s="13"/>
      <c r="LD73" s="13"/>
      <c r="LE73" s="13"/>
      <c r="LF73" s="13"/>
      <c r="LG73" s="13"/>
      <c r="LH73" s="13"/>
      <c r="LI73" s="13"/>
      <c r="LJ73" s="13"/>
      <c r="LK73" s="13"/>
      <c r="LL73" s="13"/>
      <c r="LM73" s="13"/>
      <c r="LN73" s="13"/>
      <c r="LO73" s="13"/>
      <c r="LP73" s="13"/>
      <c r="LQ73" s="13"/>
      <c r="LR73" s="13"/>
      <c r="LS73" s="13"/>
      <c r="LT73" s="13"/>
      <c r="LU73" s="13"/>
      <c r="LV73" s="13"/>
      <c r="LW73" s="13"/>
      <c r="LX73" s="13"/>
      <c r="LY73" s="13"/>
      <c r="LZ73" s="13"/>
      <c r="MA73" s="13"/>
      <c r="MB73" s="13"/>
      <c r="MC73" s="13"/>
      <c r="MD73" s="13"/>
      <c r="ME73" s="13"/>
      <c r="MF73" s="13"/>
      <c r="MG73" s="13"/>
      <c r="MH73" s="13"/>
      <c r="MI73" s="13"/>
      <c r="MJ73" s="13"/>
      <c r="MK73" s="13"/>
      <c r="ML73" s="13"/>
      <c r="MM73" s="13"/>
      <c r="MN73" s="13"/>
      <c r="MO73" s="13"/>
      <c r="MP73" s="13"/>
      <c r="MQ73" s="13"/>
      <c r="MR73" s="13"/>
      <c r="MS73" s="13"/>
      <c r="MT73" s="13"/>
      <c r="MU73" s="13"/>
      <c r="MV73" s="13"/>
      <c r="MW73" s="13"/>
      <c r="MX73" s="13"/>
      <c r="MY73" s="13"/>
      <c r="MZ73" s="13"/>
      <c r="NA73" s="13"/>
      <c r="NB73" s="13"/>
      <c r="NC73" s="13"/>
      <c r="ND73" s="13"/>
      <c r="NE73" s="13"/>
    </row>
    <row r="74" spans="1:369" ht="20" customHeight="1" x14ac:dyDescent="0.15">
      <c r="A74" s="136" t="s">
        <v>28</v>
      </c>
      <c r="B74" s="137"/>
      <c r="C74" s="15" t="s">
        <v>10</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c r="FN74" s="13"/>
      <c r="FO74" s="13"/>
      <c r="FP74" s="13"/>
      <c r="FQ74" s="13"/>
      <c r="FR74" s="13"/>
      <c r="FS74" s="13"/>
      <c r="FT74" s="13"/>
      <c r="FU74" s="13"/>
      <c r="FV74" s="13"/>
      <c r="FW74" s="13"/>
      <c r="FX74" s="13"/>
      <c r="FY74" s="13"/>
      <c r="FZ74" s="13"/>
      <c r="GA74" s="13"/>
      <c r="GB74" s="13"/>
      <c r="GC74" s="13"/>
      <c r="GD74" s="13"/>
      <c r="GE74" s="13"/>
      <c r="GF74" s="13"/>
      <c r="GG74" s="13"/>
      <c r="GH74" s="13"/>
      <c r="GI74" s="13"/>
      <c r="GJ74" s="13"/>
      <c r="GK74" s="13"/>
      <c r="GL74" s="13"/>
      <c r="GM74" s="13"/>
      <c r="GN74" s="13"/>
      <c r="GO74" s="13"/>
      <c r="GP74" s="13"/>
      <c r="GQ74" s="13"/>
      <c r="GR74" s="13"/>
      <c r="GS74" s="13"/>
      <c r="GT74" s="13"/>
      <c r="GU74" s="13"/>
      <c r="GV74" s="13"/>
      <c r="GW74" s="13"/>
      <c r="GX74" s="13"/>
      <c r="GY74" s="13"/>
      <c r="GZ74" s="13"/>
      <c r="HA74" s="13"/>
      <c r="HB74" s="13"/>
      <c r="HC74" s="13"/>
      <c r="HD74" s="13"/>
      <c r="HE74" s="13"/>
      <c r="HF74" s="13"/>
      <c r="HG74" s="13"/>
      <c r="HH74" s="13"/>
      <c r="HI74" s="13"/>
      <c r="HJ74" s="13"/>
      <c r="HK74" s="13"/>
      <c r="HL74" s="13"/>
      <c r="HM74" s="13"/>
      <c r="HN74" s="13"/>
      <c r="HO74" s="13"/>
      <c r="HP74" s="13"/>
      <c r="HQ74" s="13"/>
      <c r="HR74" s="13"/>
      <c r="HS74" s="13"/>
      <c r="HT74" s="13"/>
      <c r="HU74" s="13"/>
      <c r="HV74" s="13"/>
      <c r="HW74" s="13"/>
      <c r="HX74" s="13"/>
      <c r="HY74" s="13"/>
      <c r="HZ74" s="13"/>
      <c r="IA74" s="13"/>
      <c r="IB74" s="13"/>
      <c r="IC74" s="13"/>
      <c r="ID74" s="13"/>
      <c r="IE74" s="13"/>
      <c r="IF74" s="13"/>
      <c r="IG74" s="13"/>
      <c r="IH74" s="13"/>
      <c r="II74" s="13"/>
      <c r="IJ74" s="13"/>
      <c r="IK74" s="13"/>
      <c r="IL74" s="13"/>
      <c r="IM74" s="13"/>
      <c r="IN74" s="13"/>
      <c r="IO74" s="13"/>
      <c r="IP74" s="13"/>
      <c r="IQ74" s="13"/>
      <c r="IR74" s="13"/>
      <c r="IS74" s="13"/>
      <c r="IT74" s="13"/>
      <c r="IU74" s="13"/>
      <c r="IV74" s="13"/>
      <c r="IW74" s="13"/>
      <c r="IX74" s="13"/>
      <c r="IY74" s="13"/>
      <c r="IZ74" s="13"/>
      <c r="JA74" s="13"/>
      <c r="JB74" s="13"/>
      <c r="JC74" s="13"/>
      <c r="JD74" s="13"/>
      <c r="JE74" s="13"/>
      <c r="JF74" s="13"/>
      <c r="JG74" s="13"/>
      <c r="JH74" s="13"/>
      <c r="JI74" s="13"/>
      <c r="JJ74" s="13"/>
      <c r="JK74" s="13"/>
      <c r="JL74" s="13"/>
      <c r="JM74" s="13"/>
      <c r="JN74" s="13"/>
      <c r="JO74" s="13"/>
      <c r="JP74" s="13"/>
      <c r="JQ74" s="13"/>
      <c r="JR74" s="13"/>
      <c r="JS74" s="13"/>
      <c r="JT74" s="13"/>
      <c r="JU74" s="13"/>
      <c r="JV74" s="13"/>
      <c r="JW74" s="13"/>
      <c r="JX74" s="13"/>
      <c r="JY74" s="13"/>
      <c r="JZ74" s="13"/>
      <c r="KA74" s="13"/>
      <c r="KB74" s="13"/>
      <c r="KC74" s="13"/>
      <c r="KD74" s="13"/>
      <c r="KE74" s="13"/>
      <c r="KF74" s="13"/>
      <c r="KG74" s="13"/>
      <c r="KH74" s="13"/>
      <c r="KI74" s="13"/>
      <c r="KJ74" s="13"/>
      <c r="KK74" s="13"/>
      <c r="KL74" s="13"/>
      <c r="KM74" s="13"/>
      <c r="KN74" s="13"/>
      <c r="KO74" s="13"/>
      <c r="KP74" s="13"/>
      <c r="KQ74" s="13"/>
      <c r="KR74" s="13"/>
      <c r="KS74" s="13"/>
      <c r="KT74" s="13"/>
      <c r="KU74" s="13"/>
      <c r="KV74" s="13"/>
      <c r="KW74" s="13"/>
      <c r="KX74" s="13"/>
      <c r="KY74" s="13"/>
      <c r="KZ74" s="13"/>
      <c r="LA74" s="13"/>
      <c r="LB74" s="13"/>
      <c r="LC74" s="13"/>
      <c r="LD74" s="13"/>
      <c r="LE74" s="13"/>
      <c r="LF74" s="13"/>
      <c r="LG74" s="13"/>
      <c r="LH74" s="13"/>
      <c r="LI74" s="13"/>
      <c r="LJ74" s="13"/>
      <c r="LK74" s="13"/>
      <c r="LL74" s="13"/>
      <c r="LM74" s="13"/>
      <c r="LN74" s="13"/>
      <c r="LO74" s="13"/>
      <c r="LP74" s="13"/>
      <c r="LQ74" s="13"/>
      <c r="LR74" s="13"/>
      <c r="LS74" s="13"/>
      <c r="LT74" s="13"/>
      <c r="LU74" s="13"/>
      <c r="LV74" s="13"/>
      <c r="LW74" s="13"/>
      <c r="LX74" s="13"/>
      <c r="LY74" s="13"/>
      <c r="LZ74" s="13"/>
      <c r="MA74" s="13"/>
      <c r="MB74" s="13"/>
      <c r="MC74" s="13"/>
      <c r="MD74" s="13"/>
      <c r="ME74" s="13"/>
      <c r="MF74" s="13"/>
      <c r="MG74" s="13"/>
      <c r="MH74" s="13"/>
      <c r="MI74" s="13"/>
      <c r="MJ74" s="13"/>
      <c r="MK74" s="13"/>
      <c r="ML74" s="13"/>
      <c r="MM74" s="13"/>
      <c r="MN74" s="13"/>
      <c r="MO74" s="13"/>
      <c r="MP74" s="13"/>
      <c r="MQ74" s="13"/>
      <c r="MR74" s="13"/>
      <c r="MS74" s="13"/>
      <c r="MT74" s="13"/>
      <c r="MU74" s="13"/>
      <c r="MV74" s="13"/>
      <c r="MW74" s="13"/>
      <c r="MX74" s="13"/>
      <c r="MY74" s="13"/>
      <c r="MZ74" s="13"/>
      <c r="NA74" s="13"/>
      <c r="NB74" s="13"/>
      <c r="NC74" s="13"/>
      <c r="ND74" s="13"/>
      <c r="NE74" s="13"/>
    </row>
    <row r="75" spans="1:369" ht="20" customHeight="1" x14ac:dyDescent="0.15">
      <c r="A75" s="138"/>
      <c r="B75" s="139"/>
      <c r="C75" s="15" t="s">
        <v>11</v>
      </c>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c r="DY75" s="13"/>
      <c r="DZ75" s="13"/>
      <c r="EA75" s="13"/>
      <c r="EB75" s="13"/>
      <c r="EC75" s="13"/>
      <c r="ED75" s="13"/>
      <c r="EE75" s="13"/>
      <c r="EF75" s="13"/>
      <c r="EG75" s="13"/>
      <c r="EH75" s="13"/>
      <c r="EI75" s="13"/>
      <c r="EJ75" s="13"/>
      <c r="EK75" s="13"/>
      <c r="EL75" s="13"/>
      <c r="EM75" s="13"/>
      <c r="EN75" s="13"/>
      <c r="EO75" s="13"/>
      <c r="EP75" s="13"/>
      <c r="EQ75" s="13"/>
      <c r="ER75" s="13"/>
      <c r="ES75" s="13"/>
      <c r="ET75" s="13"/>
      <c r="EU75" s="13"/>
      <c r="EV75" s="13"/>
      <c r="EW75" s="13"/>
      <c r="EX75" s="13"/>
      <c r="EY75" s="13"/>
      <c r="EZ75" s="13"/>
      <c r="FA75" s="13"/>
      <c r="FB75" s="13"/>
      <c r="FC75" s="13"/>
      <c r="FD75" s="13"/>
      <c r="FE75" s="13"/>
      <c r="FF75" s="13"/>
      <c r="FG75" s="13"/>
      <c r="FH75" s="13"/>
      <c r="FI75" s="13"/>
      <c r="FJ75" s="13"/>
      <c r="FK75" s="13"/>
      <c r="FL75" s="13"/>
      <c r="FM75" s="13"/>
      <c r="FN75" s="13"/>
      <c r="FO75" s="13"/>
      <c r="FP75" s="13"/>
      <c r="FQ75" s="13"/>
      <c r="FR75" s="13"/>
      <c r="FS75" s="13"/>
      <c r="FT75" s="13"/>
      <c r="FU75" s="13"/>
      <c r="FV75" s="13"/>
      <c r="FW75" s="13"/>
      <c r="FX75" s="13"/>
      <c r="FY75" s="13"/>
      <c r="FZ75" s="13"/>
      <c r="GA75" s="13"/>
      <c r="GB75" s="13"/>
      <c r="GC75" s="13"/>
      <c r="GD75" s="13"/>
      <c r="GE75" s="13"/>
      <c r="GF75" s="13"/>
      <c r="GG75" s="13"/>
      <c r="GH75" s="13"/>
      <c r="GI75" s="13"/>
      <c r="GJ75" s="13"/>
      <c r="GK75" s="13"/>
      <c r="GL75" s="13"/>
      <c r="GM75" s="13"/>
      <c r="GN75" s="13"/>
      <c r="GO75" s="13"/>
      <c r="GP75" s="13"/>
      <c r="GQ75" s="13"/>
      <c r="GR75" s="13"/>
      <c r="GS75" s="13"/>
      <c r="GT75" s="13"/>
      <c r="GU75" s="13"/>
      <c r="GV75" s="13"/>
      <c r="GW75" s="13"/>
      <c r="GX75" s="13"/>
      <c r="GY75" s="13"/>
      <c r="GZ75" s="13"/>
      <c r="HA75" s="13"/>
      <c r="HB75" s="13"/>
      <c r="HC75" s="13"/>
      <c r="HD75" s="13"/>
      <c r="HE75" s="13"/>
      <c r="HF75" s="13"/>
      <c r="HG75" s="13"/>
      <c r="HH75" s="13"/>
      <c r="HI75" s="13"/>
      <c r="HJ75" s="13"/>
      <c r="HK75" s="13"/>
      <c r="HL75" s="13"/>
      <c r="HM75" s="13"/>
      <c r="HN75" s="13"/>
      <c r="HO75" s="13"/>
      <c r="HP75" s="13"/>
      <c r="HQ75" s="13"/>
      <c r="HR75" s="13"/>
      <c r="HS75" s="13"/>
      <c r="HT75" s="13"/>
      <c r="HU75" s="13"/>
      <c r="HV75" s="13"/>
      <c r="HW75" s="13"/>
      <c r="HX75" s="13"/>
      <c r="HY75" s="13"/>
      <c r="HZ75" s="13"/>
      <c r="IA75" s="13"/>
      <c r="IB75" s="13"/>
      <c r="IC75" s="13"/>
      <c r="ID75" s="13"/>
      <c r="IE75" s="13"/>
      <c r="IF75" s="13"/>
      <c r="IG75" s="13"/>
      <c r="IH75" s="13"/>
      <c r="II75" s="13"/>
      <c r="IJ75" s="13"/>
      <c r="IK75" s="13"/>
      <c r="IL75" s="13"/>
      <c r="IM75" s="13"/>
      <c r="IN75" s="13"/>
      <c r="IO75" s="13"/>
      <c r="IP75" s="13"/>
      <c r="IQ75" s="13"/>
      <c r="IR75" s="13"/>
      <c r="IS75" s="13"/>
      <c r="IT75" s="13"/>
      <c r="IU75" s="13"/>
      <c r="IV75" s="13"/>
      <c r="IW75" s="13"/>
      <c r="IX75" s="13"/>
      <c r="IY75" s="13"/>
      <c r="IZ75" s="13"/>
      <c r="JA75" s="13"/>
      <c r="JB75" s="13"/>
      <c r="JC75" s="13"/>
      <c r="JD75" s="13"/>
      <c r="JE75" s="13"/>
      <c r="JF75" s="13"/>
      <c r="JG75" s="13"/>
      <c r="JH75" s="13"/>
      <c r="JI75" s="13"/>
      <c r="JJ75" s="13"/>
      <c r="JK75" s="13"/>
      <c r="JL75" s="13"/>
      <c r="JM75" s="13"/>
      <c r="JN75" s="13"/>
      <c r="JO75" s="13"/>
      <c r="JP75" s="13"/>
      <c r="JQ75" s="13"/>
      <c r="JR75" s="13"/>
      <c r="JS75" s="13"/>
      <c r="JT75" s="13"/>
      <c r="JU75" s="13"/>
      <c r="JV75" s="13"/>
      <c r="JW75" s="13"/>
      <c r="JX75" s="13"/>
      <c r="JY75" s="13"/>
      <c r="JZ75" s="13"/>
      <c r="KA75" s="13"/>
      <c r="KB75" s="13"/>
      <c r="KC75" s="13"/>
      <c r="KD75" s="13"/>
      <c r="KE75" s="13"/>
      <c r="KF75" s="13"/>
      <c r="KG75" s="13"/>
      <c r="KH75" s="13"/>
      <c r="KI75" s="13"/>
      <c r="KJ75" s="13"/>
      <c r="KK75" s="13"/>
      <c r="KL75" s="13"/>
      <c r="KM75" s="13"/>
      <c r="KN75" s="13"/>
      <c r="KO75" s="13"/>
      <c r="KP75" s="13"/>
      <c r="KQ75" s="13"/>
      <c r="KR75" s="13"/>
      <c r="KS75" s="13"/>
      <c r="KT75" s="13"/>
      <c r="KU75" s="13"/>
      <c r="KV75" s="13"/>
      <c r="KW75" s="13"/>
      <c r="KX75" s="13"/>
      <c r="KY75" s="13"/>
      <c r="KZ75" s="13"/>
      <c r="LA75" s="13"/>
      <c r="LB75" s="13"/>
      <c r="LC75" s="13"/>
      <c r="LD75" s="13"/>
      <c r="LE75" s="13"/>
      <c r="LF75" s="13"/>
      <c r="LG75" s="13"/>
      <c r="LH75" s="13"/>
      <c r="LI75" s="13"/>
      <c r="LJ75" s="13"/>
      <c r="LK75" s="13"/>
      <c r="LL75" s="13"/>
      <c r="LM75" s="13"/>
      <c r="LN75" s="13"/>
      <c r="LO75" s="13"/>
      <c r="LP75" s="13"/>
      <c r="LQ75" s="13"/>
      <c r="LR75" s="13"/>
      <c r="LS75" s="13"/>
      <c r="LT75" s="13"/>
      <c r="LU75" s="13"/>
      <c r="LV75" s="13"/>
      <c r="LW75" s="13"/>
      <c r="LX75" s="13"/>
      <c r="LY75" s="13"/>
      <c r="LZ75" s="13"/>
      <c r="MA75" s="13"/>
      <c r="MB75" s="13"/>
      <c r="MC75" s="13"/>
      <c r="MD75" s="13"/>
      <c r="ME75" s="13"/>
      <c r="MF75" s="13"/>
      <c r="MG75" s="13"/>
      <c r="MH75" s="13"/>
      <c r="MI75" s="13"/>
      <c r="MJ75" s="13"/>
      <c r="MK75" s="13"/>
      <c r="ML75" s="13"/>
      <c r="MM75" s="13"/>
      <c r="MN75" s="13"/>
      <c r="MO75" s="13"/>
      <c r="MP75" s="13"/>
      <c r="MQ75" s="13"/>
      <c r="MR75" s="13"/>
      <c r="MS75" s="13"/>
      <c r="MT75" s="13"/>
      <c r="MU75" s="13"/>
      <c r="MV75" s="13"/>
      <c r="MW75" s="13"/>
      <c r="MX75" s="13"/>
      <c r="MY75" s="13"/>
      <c r="MZ75" s="13"/>
      <c r="NA75" s="13"/>
      <c r="NB75" s="13"/>
      <c r="NC75" s="13"/>
      <c r="ND75" s="13"/>
      <c r="NE75" s="13"/>
    </row>
    <row r="76" spans="1:369" ht="20" customHeight="1" x14ac:dyDescent="0.15">
      <c r="A76" s="140"/>
      <c r="B76" s="141"/>
      <c r="C76" s="15" t="s">
        <v>12</v>
      </c>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3"/>
      <c r="FH76" s="13"/>
      <c r="FI76" s="13"/>
      <c r="FJ76" s="13"/>
      <c r="FK76" s="13"/>
      <c r="FL76" s="13"/>
      <c r="FM76" s="13"/>
      <c r="FN76" s="13"/>
      <c r="FO76" s="13"/>
      <c r="FP76" s="13"/>
      <c r="FQ76" s="13"/>
      <c r="FR76" s="13"/>
      <c r="FS76" s="13"/>
      <c r="FT76" s="13"/>
      <c r="FU76" s="13"/>
      <c r="FV76" s="13"/>
      <c r="FW76" s="13"/>
      <c r="FX76" s="13"/>
      <c r="FY76" s="13"/>
      <c r="FZ76" s="13"/>
      <c r="GA76" s="13"/>
      <c r="GB76" s="13"/>
      <c r="GC76" s="13"/>
      <c r="GD76" s="13"/>
      <c r="GE76" s="13"/>
      <c r="GF76" s="13"/>
      <c r="GG76" s="13"/>
      <c r="GH76" s="13"/>
      <c r="GI76" s="13"/>
      <c r="GJ76" s="13"/>
      <c r="GK76" s="13"/>
      <c r="GL76" s="13"/>
      <c r="GM76" s="13"/>
      <c r="GN76" s="13"/>
      <c r="GO76" s="13"/>
      <c r="GP76" s="13"/>
      <c r="GQ76" s="13"/>
      <c r="GR76" s="13"/>
      <c r="GS76" s="13"/>
      <c r="GT76" s="13"/>
      <c r="GU76" s="13"/>
      <c r="GV76" s="13"/>
      <c r="GW76" s="13"/>
      <c r="GX76" s="13"/>
      <c r="GY76" s="13"/>
      <c r="GZ76" s="13"/>
      <c r="HA76" s="13"/>
      <c r="HB76" s="13"/>
      <c r="HC76" s="13"/>
      <c r="HD76" s="13"/>
      <c r="HE76" s="13"/>
      <c r="HF76" s="13"/>
      <c r="HG76" s="13"/>
      <c r="HH76" s="13"/>
      <c r="HI76" s="13"/>
      <c r="HJ76" s="13"/>
      <c r="HK76" s="13"/>
      <c r="HL76" s="13"/>
      <c r="HM76" s="13"/>
      <c r="HN76" s="13"/>
      <c r="HO76" s="13"/>
      <c r="HP76" s="13"/>
      <c r="HQ76" s="13"/>
      <c r="HR76" s="13"/>
      <c r="HS76" s="13"/>
      <c r="HT76" s="13"/>
      <c r="HU76" s="13"/>
      <c r="HV76" s="13"/>
      <c r="HW76" s="13"/>
      <c r="HX76" s="13"/>
      <c r="HY76" s="13"/>
      <c r="HZ76" s="13"/>
      <c r="IA76" s="13"/>
      <c r="IB76" s="13"/>
      <c r="IC76" s="13"/>
      <c r="ID76" s="13"/>
      <c r="IE76" s="13"/>
      <c r="IF76" s="13"/>
      <c r="IG76" s="13"/>
      <c r="IH76" s="13"/>
      <c r="II76" s="13"/>
      <c r="IJ76" s="13"/>
      <c r="IK76" s="13"/>
      <c r="IL76" s="13"/>
      <c r="IM76" s="13"/>
      <c r="IN76" s="13"/>
      <c r="IO76" s="13"/>
      <c r="IP76" s="13"/>
      <c r="IQ76" s="13"/>
      <c r="IR76" s="13"/>
      <c r="IS76" s="13"/>
      <c r="IT76" s="13"/>
      <c r="IU76" s="13"/>
      <c r="IV76" s="13"/>
      <c r="IW76" s="13"/>
      <c r="IX76" s="13"/>
      <c r="IY76" s="13"/>
      <c r="IZ76" s="13"/>
      <c r="JA76" s="13"/>
      <c r="JB76" s="13"/>
      <c r="JC76" s="13"/>
      <c r="JD76" s="13"/>
      <c r="JE76" s="13"/>
      <c r="JF76" s="13"/>
      <c r="JG76" s="13"/>
      <c r="JH76" s="13"/>
      <c r="JI76" s="13"/>
      <c r="JJ76" s="13"/>
      <c r="JK76" s="13"/>
      <c r="JL76" s="13"/>
      <c r="JM76" s="13"/>
      <c r="JN76" s="13"/>
      <c r="JO76" s="13"/>
      <c r="JP76" s="13"/>
      <c r="JQ76" s="13"/>
      <c r="JR76" s="13"/>
      <c r="JS76" s="13"/>
      <c r="JT76" s="13"/>
      <c r="JU76" s="13"/>
      <c r="JV76" s="13"/>
      <c r="JW76" s="13"/>
      <c r="JX76" s="13"/>
      <c r="JY76" s="13"/>
      <c r="JZ76" s="13"/>
      <c r="KA76" s="13"/>
      <c r="KB76" s="13"/>
      <c r="KC76" s="13"/>
      <c r="KD76" s="13"/>
      <c r="KE76" s="13"/>
      <c r="KF76" s="13"/>
      <c r="KG76" s="13"/>
      <c r="KH76" s="13"/>
      <c r="KI76" s="13"/>
      <c r="KJ76" s="13"/>
      <c r="KK76" s="13"/>
      <c r="KL76" s="13"/>
      <c r="KM76" s="13"/>
      <c r="KN76" s="13"/>
      <c r="KO76" s="13"/>
      <c r="KP76" s="13"/>
      <c r="KQ76" s="13"/>
      <c r="KR76" s="13"/>
      <c r="KS76" s="13"/>
      <c r="KT76" s="13"/>
      <c r="KU76" s="13"/>
      <c r="KV76" s="13"/>
      <c r="KW76" s="13"/>
      <c r="KX76" s="13"/>
      <c r="KY76" s="13"/>
      <c r="KZ76" s="13"/>
      <c r="LA76" s="13"/>
      <c r="LB76" s="13"/>
      <c r="LC76" s="13"/>
      <c r="LD76" s="13"/>
      <c r="LE76" s="13"/>
      <c r="LF76" s="13"/>
      <c r="LG76" s="13"/>
      <c r="LH76" s="13"/>
      <c r="LI76" s="13"/>
      <c r="LJ76" s="13"/>
      <c r="LK76" s="13"/>
      <c r="LL76" s="13"/>
      <c r="LM76" s="13"/>
      <c r="LN76" s="13"/>
      <c r="LO76" s="13"/>
      <c r="LP76" s="13"/>
      <c r="LQ76" s="13"/>
      <c r="LR76" s="13"/>
      <c r="LS76" s="13"/>
      <c r="LT76" s="13"/>
      <c r="LU76" s="13"/>
      <c r="LV76" s="13"/>
      <c r="LW76" s="13"/>
      <c r="LX76" s="13"/>
      <c r="LY76" s="13"/>
      <c r="LZ76" s="13"/>
      <c r="MA76" s="13"/>
      <c r="MB76" s="13"/>
      <c r="MC76" s="13"/>
      <c r="MD76" s="13"/>
      <c r="ME76" s="13"/>
      <c r="MF76" s="13"/>
      <c r="MG76" s="13"/>
      <c r="MH76" s="13"/>
      <c r="MI76" s="13"/>
      <c r="MJ76" s="13"/>
      <c r="MK76" s="13"/>
      <c r="ML76" s="13"/>
      <c r="MM76" s="13"/>
      <c r="MN76" s="13"/>
      <c r="MO76" s="13"/>
      <c r="MP76" s="13"/>
      <c r="MQ76" s="13"/>
      <c r="MR76" s="13"/>
      <c r="MS76" s="13"/>
      <c r="MT76" s="13"/>
      <c r="MU76" s="13"/>
      <c r="MV76" s="13"/>
      <c r="MW76" s="13"/>
      <c r="MX76" s="13"/>
      <c r="MY76" s="13"/>
      <c r="MZ76" s="13"/>
      <c r="NA76" s="13"/>
      <c r="NB76" s="13"/>
      <c r="NC76" s="13"/>
      <c r="ND76" s="13"/>
      <c r="NE76" s="13"/>
    </row>
    <row r="77" spans="1:369" ht="20" customHeight="1" x14ac:dyDescent="0.15">
      <c r="A77" s="136" t="s">
        <v>29</v>
      </c>
      <c r="B77" s="137"/>
      <c r="C77" s="15" t="s">
        <v>10</v>
      </c>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c r="FN77" s="13"/>
      <c r="FO77" s="13"/>
      <c r="FP77" s="13"/>
      <c r="FQ77" s="13"/>
      <c r="FR77" s="13"/>
      <c r="FS77" s="13"/>
      <c r="FT77" s="13"/>
      <c r="FU77" s="13"/>
      <c r="FV77" s="13"/>
      <c r="FW77" s="13"/>
      <c r="FX77" s="13"/>
      <c r="FY77" s="13"/>
      <c r="FZ77" s="13"/>
      <c r="GA77" s="13"/>
      <c r="GB77" s="13"/>
      <c r="GC77" s="13"/>
      <c r="GD77" s="13"/>
      <c r="GE77" s="13"/>
      <c r="GF77" s="13"/>
      <c r="GG77" s="13"/>
      <c r="GH77" s="13"/>
      <c r="GI77" s="13"/>
      <c r="GJ77" s="13"/>
      <c r="GK77" s="13"/>
      <c r="GL77" s="13"/>
      <c r="GM77" s="13"/>
      <c r="GN77" s="13"/>
      <c r="GO77" s="13"/>
      <c r="GP77" s="13"/>
      <c r="GQ77" s="13"/>
      <c r="GR77" s="13"/>
      <c r="GS77" s="13"/>
      <c r="GT77" s="13"/>
      <c r="GU77" s="13"/>
      <c r="GV77" s="13"/>
      <c r="GW77" s="13"/>
      <c r="GX77" s="13"/>
      <c r="GY77" s="13"/>
      <c r="GZ77" s="13"/>
      <c r="HA77" s="13"/>
      <c r="HB77" s="13"/>
      <c r="HC77" s="13"/>
      <c r="HD77" s="13"/>
      <c r="HE77" s="13"/>
      <c r="HF77" s="13"/>
      <c r="HG77" s="13"/>
      <c r="HH77" s="13"/>
      <c r="HI77" s="13"/>
      <c r="HJ77" s="13"/>
      <c r="HK77" s="13"/>
      <c r="HL77" s="13"/>
      <c r="HM77" s="13"/>
      <c r="HN77" s="13"/>
      <c r="HO77" s="13"/>
      <c r="HP77" s="13"/>
      <c r="HQ77" s="13"/>
      <c r="HR77" s="13"/>
      <c r="HS77" s="13"/>
      <c r="HT77" s="13"/>
      <c r="HU77" s="13"/>
      <c r="HV77" s="13"/>
      <c r="HW77" s="13"/>
      <c r="HX77" s="13"/>
      <c r="HY77" s="13"/>
      <c r="HZ77" s="13"/>
      <c r="IA77" s="13"/>
      <c r="IB77" s="13"/>
      <c r="IC77" s="13"/>
      <c r="ID77" s="13"/>
      <c r="IE77" s="13"/>
      <c r="IF77" s="13"/>
      <c r="IG77" s="13"/>
      <c r="IH77" s="13"/>
      <c r="II77" s="13"/>
      <c r="IJ77" s="13"/>
      <c r="IK77" s="13"/>
      <c r="IL77" s="13"/>
      <c r="IM77" s="13"/>
      <c r="IN77" s="13"/>
      <c r="IO77" s="13"/>
      <c r="IP77" s="13"/>
      <c r="IQ77" s="13"/>
      <c r="IR77" s="13"/>
      <c r="IS77" s="13"/>
      <c r="IT77" s="13"/>
      <c r="IU77" s="13"/>
      <c r="IV77" s="13"/>
      <c r="IW77" s="13"/>
      <c r="IX77" s="13"/>
      <c r="IY77" s="13"/>
      <c r="IZ77" s="13"/>
      <c r="JA77" s="13"/>
      <c r="JB77" s="13"/>
      <c r="JC77" s="13"/>
      <c r="JD77" s="13"/>
      <c r="JE77" s="13"/>
      <c r="JF77" s="13"/>
      <c r="JG77" s="13"/>
      <c r="JH77" s="13"/>
      <c r="JI77" s="13"/>
      <c r="JJ77" s="13"/>
      <c r="JK77" s="13"/>
      <c r="JL77" s="13"/>
      <c r="JM77" s="13"/>
      <c r="JN77" s="13"/>
      <c r="JO77" s="13"/>
      <c r="JP77" s="13"/>
      <c r="JQ77" s="13"/>
      <c r="JR77" s="13"/>
      <c r="JS77" s="13"/>
      <c r="JT77" s="13"/>
      <c r="JU77" s="13"/>
      <c r="JV77" s="13"/>
      <c r="JW77" s="13"/>
      <c r="JX77" s="13"/>
      <c r="JY77" s="13"/>
      <c r="JZ77" s="13"/>
      <c r="KA77" s="13"/>
      <c r="KB77" s="13"/>
      <c r="KC77" s="13"/>
      <c r="KD77" s="13"/>
      <c r="KE77" s="13"/>
      <c r="KF77" s="13"/>
      <c r="KG77" s="13"/>
      <c r="KH77" s="13"/>
      <c r="KI77" s="13"/>
      <c r="KJ77" s="13"/>
      <c r="KK77" s="13"/>
      <c r="KL77" s="13"/>
      <c r="KM77" s="13"/>
      <c r="KN77" s="13"/>
      <c r="KO77" s="13"/>
      <c r="KP77" s="13"/>
      <c r="KQ77" s="13"/>
      <c r="KR77" s="13"/>
      <c r="KS77" s="13"/>
      <c r="KT77" s="13"/>
      <c r="KU77" s="13"/>
      <c r="KV77" s="13"/>
      <c r="KW77" s="13"/>
      <c r="KX77" s="13"/>
      <c r="KY77" s="13"/>
      <c r="KZ77" s="13"/>
      <c r="LA77" s="13"/>
      <c r="LB77" s="13"/>
      <c r="LC77" s="13"/>
      <c r="LD77" s="13"/>
      <c r="LE77" s="13"/>
      <c r="LF77" s="13"/>
      <c r="LG77" s="13"/>
      <c r="LH77" s="13"/>
      <c r="LI77" s="13"/>
      <c r="LJ77" s="13"/>
      <c r="LK77" s="13"/>
      <c r="LL77" s="13"/>
      <c r="LM77" s="13"/>
      <c r="LN77" s="13"/>
      <c r="LO77" s="13"/>
      <c r="LP77" s="13"/>
      <c r="LQ77" s="13"/>
      <c r="LR77" s="13"/>
      <c r="LS77" s="13"/>
      <c r="LT77" s="13"/>
      <c r="LU77" s="13"/>
      <c r="LV77" s="13"/>
      <c r="LW77" s="13"/>
      <c r="LX77" s="13"/>
      <c r="LY77" s="13"/>
      <c r="LZ77" s="13"/>
      <c r="MA77" s="13"/>
      <c r="MB77" s="13"/>
      <c r="MC77" s="13"/>
      <c r="MD77" s="13"/>
      <c r="ME77" s="13"/>
      <c r="MF77" s="13"/>
      <c r="MG77" s="13"/>
      <c r="MH77" s="13"/>
      <c r="MI77" s="13"/>
      <c r="MJ77" s="13"/>
      <c r="MK77" s="13"/>
      <c r="ML77" s="13"/>
      <c r="MM77" s="13"/>
      <c r="MN77" s="13"/>
      <c r="MO77" s="13"/>
      <c r="MP77" s="13"/>
      <c r="MQ77" s="13"/>
      <c r="MR77" s="13"/>
      <c r="MS77" s="13"/>
      <c r="MT77" s="13"/>
      <c r="MU77" s="13"/>
      <c r="MV77" s="13"/>
      <c r="MW77" s="13"/>
      <c r="MX77" s="13"/>
      <c r="MY77" s="13"/>
      <c r="MZ77" s="13"/>
      <c r="NA77" s="13"/>
      <c r="NB77" s="13"/>
      <c r="NC77" s="13"/>
      <c r="ND77" s="13"/>
      <c r="NE77" s="13"/>
    </row>
    <row r="78" spans="1:369" ht="20" customHeight="1" x14ac:dyDescent="0.15">
      <c r="A78" s="138"/>
      <c r="B78" s="139"/>
      <c r="C78" s="15" t="s">
        <v>11</v>
      </c>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3"/>
      <c r="FJ78" s="13"/>
      <c r="FK78" s="13"/>
      <c r="FL78" s="13"/>
      <c r="FM78" s="13"/>
      <c r="FN78" s="13"/>
      <c r="FO78" s="13"/>
      <c r="FP78" s="13"/>
      <c r="FQ78" s="13"/>
      <c r="FR78" s="13"/>
      <c r="FS78" s="13"/>
      <c r="FT78" s="13"/>
      <c r="FU78" s="13"/>
      <c r="FV78" s="13"/>
      <c r="FW78" s="13"/>
      <c r="FX78" s="13"/>
      <c r="FY78" s="13"/>
      <c r="FZ78" s="13"/>
      <c r="GA78" s="13"/>
      <c r="GB78" s="13"/>
      <c r="GC78" s="13"/>
      <c r="GD78" s="13"/>
      <c r="GE78" s="13"/>
      <c r="GF78" s="13"/>
      <c r="GG78" s="13"/>
      <c r="GH78" s="13"/>
      <c r="GI78" s="13"/>
      <c r="GJ78" s="13"/>
      <c r="GK78" s="13"/>
      <c r="GL78" s="13"/>
      <c r="GM78" s="13"/>
      <c r="GN78" s="13"/>
      <c r="GO78" s="13"/>
      <c r="GP78" s="13"/>
      <c r="GQ78" s="13"/>
      <c r="GR78" s="13"/>
      <c r="GS78" s="13"/>
      <c r="GT78" s="13"/>
      <c r="GU78" s="13"/>
      <c r="GV78" s="13"/>
      <c r="GW78" s="13"/>
      <c r="GX78" s="13"/>
      <c r="GY78" s="13"/>
      <c r="GZ78" s="13"/>
      <c r="HA78" s="13"/>
      <c r="HB78" s="13"/>
      <c r="HC78" s="13"/>
      <c r="HD78" s="13"/>
      <c r="HE78" s="13"/>
      <c r="HF78" s="13"/>
      <c r="HG78" s="13"/>
      <c r="HH78" s="13"/>
      <c r="HI78" s="13"/>
      <c r="HJ78" s="13"/>
      <c r="HK78" s="13"/>
      <c r="HL78" s="13"/>
      <c r="HM78" s="13"/>
      <c r="HN78" s="13"/>
      <c r="HO78" s="13"/>
      <c r="HP78" s="13"/>
      <c r="HQ78" s="13"/>
      <c r="HR78" s="13"/>
      <c r="HS78" s="13"/>
      <c r="HT78" s="13"/>
      <c r="HU78" s="13"/>
      <c r="HV78" s="13"/>
      <c r="HW78" s="13"/>
      <c r="HX78" s="13"/>
      <c r="HY78" s="13"/>
      <c r="HZ78" s="13"/>
      <c r="IA78" s="13"/>
      <c r="IB78" s="13"/>
      <c r="IC78" s="13"/>
      <c r="ID78" s="13"/>
      <c r="IE78" s="13"/>
      <c r="IF78" s="13"/>
      <c r="IG78" s="13"/>
      <c r="IH78" s="13"/>
      <c r="II78" s="13"/>
      <c r="IJ78" s="13"/>
      <c r="IK78" s="13"/>
      <c r="IL78" s="13"/>
      <c r="IM78" s="13"/>
      <c r="IN78" s="13"/>
      <c r="IO78" s="13"/>
      <c r="IP78" s="13"/>
      <c r="IQ78" s="13"/>
      <c r="IR78" s="13"/>
      <c r="IS78" s="13"/>
      <c r="IT78" s="13"/>
      <c r="IU78" s="13"/>
      <c r="IV78" s="13"/>
      <c r="IW78" s="13"/>
      <c r="IX78" s="13"/>
      <c r="IY78" s="13"/>
      <c r="IZ78" s="13"/>
      <c r="JA78" s="13"/>
      <c r="JB78" s="13"/>
      <c r="JC78" s="13"/>
      <c r="JD78" s="13"/>
      <c r="JE78" s="13"/>
      <c r="JF78" s="13"/>
      <c r="JG78" s="13"/>
      <c r="JH78" s="13"/>
      <c r="JI78" s="13"/>
      <c r="JJ78" s="13"/>
      <c r="JK78" s="13"/>
      <c r="JL78" s="13"/>
      <c r="JM78" s="13"/>
      <c r="JN78" s="13"/>
      <c r="JO78" s="13"/>
      <c r="JP78" s="13"/>
      <c r="JQ78" s="13"/>
      <c r="JR78" s="13"/>
      <c r="JS78" s="13"/>
      <c r="JT78" s="13"/>
      <c r="JU78" s="13"/>
      <c r="JV78" s="13"/>
      <c r="JW78" s="13"/>
      <c r="JX78" s="13"/>
      <c r="JY78" s="13"/>
      <c r="JZ78" s="13"/>
      <c r="KA78" s="13"/>
      <c r="KB78" s="13"/>
      <c r="KC78" s="13"/>
      <c r="KD78" s="13"/>
      <c r="KE78" s="13"/>
      <c r="KF78" s="13"/>
      <c r="KG78" s="13"/>
      <c r="KH78" s="13"/>
      <c r="KI78" s="13"/>
      <c r="KJ78" s="13"/>
      <c r="KK78" s="13"/>
      <c r="KL78" s="13"/>
      <c r="KM78" s="13"/>
      <c r="KN78" s="13"/>
      <c r="KO78" s="13"/>
      <c r="KP78" s="13"/>
      <c r="KQ78" s="13"/>
      <c r="KR78" s="13"/>
      <c r="KS78" s="13"/>
      <c r="KT78" s="13"/>
      <c r="KU78" s="13"/>
      <c r="KV78" s="13"/>
      <c r="KW78" s="13"/>
      <c r="KX78" s="13"/>
      <c r="KY78" s="13"/>
      <c r="KZ78" s="13"/>
      <c r="LA78" s="13"/>
      <c r="LB78" s="13"/>
      <c r="LC78" s="13"/>
      <c r="LD78" s="13"/>
      <c r="LE78" s="13"/>
      <c r="LF78" s="13"/>
      <c r="LG78" s="13"/>
      <c r="LH78" s="13"/>
      <c r="LI78" s="13"/>
      <c r="LJ78" s="13"/>
      <c r="LK78" s="13"/>
      <c r="LL78" s="13"/>
      <c r="LM78" s="13"/>
      <c r="LN78" s="13"/>
      <c r="LO78" s="13"/>
      <c r="LP78" s="13"/>
      <c r="LQ78" s="13"/>
      <c r="LR78" s="13"/>
      <c r="LS78" s="13"/>
      <c r="LT78" s="13"/>
      <c r="LU78" s="13"/>
      <c r="LV78" s="13"/>
      <c r="LW78" s="13"/>
      <c r="LX78" s="13"/>
      <c r="LY78" s="13"/>
      <c r="LZ78" s="13"/>
      <c r="MA78" s="13"/>
      <c r="MB78" s="13"/>
      <c r="MC78" s="13"/>
      <c r="MD78" s="13"/>
      <c r="ME78" s="13"/>
      <c r="MF78" s="13"/>
      <c r="MG78" s="13"/>
      <c r="MH78" s="13"/>
      <c r="MI78" s="13"/>
      <c r="MJ78" s="13"/>
      <c r="MK78" s="13"/>
      <c r="ML78" s="13"/>
      <c r="MM78" s="13"/>
      <c r="MN78" s="13"/>
      <c r="MO78" s="13"/>
      <c r="MP78" s="13"/>
      <c r="MQ78" s="13"/>
      <c r="MR78" s="13"/>
      <c r="MS78" s="13"/>
      <c r="MT78" s="13"/>
      <c r="MU78" s="13"/>
      <c r="MV78" s="13"/>
      <c r="MW78" s="13"/>
      <c r="MX78" s="13"/>
      <c r="MY78" s="13"/>
      <c r="MZ78" s="13"/>
      <c r="NA78" s="13"/>
      <c r="NB78" s="13"/>
      <c r="NC78" s="13"/>
      <c r="ND78" s="13"/>
      <c r="NE78" s="13"/>
    </row>
    <row r="79" spans="1:369" ht="20" customHeight="1" x14ac:dyDescent="0.15">
      <c r="A79" s="140"/>
      <c r="B79" s="141"/>
      <c r="C79" s="15" t="s">
        <v>12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13"/>
      <c r="DX79" s="13"/>
      <c r="DY79" s="13"/>
      <c r="DZ79" s="13"/>
      <c r="EA79" s="13"/>
      <c r="EB79" s="13"/>
      <c r="EC79" s="13"/>
      <c r="ED79" s="13"/>
      <c r="EE79" s="13"/>
      <c r="EF79" s="13"/>
      <c r="EG79" s="13"/>
      <c r="EH79" s="13"/>
      <c r="EI79" s="13"/>
      <c r="EJ79" s="13"/>
      <c r="EK79" s="13"/>
      <c r="EL79" s="13"/>
      <c r="EM79" s="13"/>
      <c r="EN79" s="13"/>
      <c r="EO79" s="13"/>
      <c r="EP79" s="13"/>
      <c r="EQ79" s="13"/>
      <c r="ER79" s="13"/>
      <c r="ES79" s="13"/>
      <c r="ET79" s="13"/>
      <c r="EU79" s="13"/>
      <c r="EV79" s="13"/>
      <c r="EW79" s="13"/>
      <c r="EX79" s="13"/>
      <c r="EY79" s="13"/>
      <c r="EZ79" s="13"/>
      <c r="FA79" s="13"/>
      <c r="FB79" s="13"/>
      <c r="FC79" s="13"/>
      <c r="FD79" s="13"/>
      <c r="FE79" s="13"/>
      <c r="FF79" s="13"/>
      <c r="FG79" s="13"/>
      <c r="FH79" s="13"/>
      <c r="FI79" s="13"/>
      <c r="FJ79" s="13"/>
      <c r="FK79" s="13"/>
      <c r="FL79" s="13"/>
      <c r="FM79" s="13"/>
      <c r="FN79" s="13"/>
      <c r="FO79" s="13"/>
      <c r="FP79" s="13"/>
      <c r="FQ79" s="13"/>
      <c r="FR79" s="13"/>
      <c r="FS79" s="13"/>
      <c r="FT79" s="13"/>
      <c r="FU79" s="13"/>
      <c r="FV79" s="13"/>
      <c r="FW79" s="13"/>
      <c r="FX79" s="13"/>
      <c r="FY79" s="13"/>
      <c r="FZ79" s="13"/>
      <c r="GA79" s="13"/>
      <c r="GB79" s="13"/>
      <c r="GC79" s="13"/>
      <c r="GD79" s="13"/>
      <c r="GE79" s="13"/>
      <c r="GF79" s="13"/>
      <c r="GG79" s="13"/>
      <c r="GH79" s="13"/>
      <c r="GI79" s="13"/>
      <c r="GJ79" s="13"/>
      <c r="GK79" s="13"/>
      <c r="GL79" s="13"/>
      <c r="GM79" s="13"/>
      <c r="GN79" s="13"/>
      <c r="GO79" s="13"/>
      <c r="GP79" s="13"/>
      <c r="GQ79" s="13"/>
      <c r="GR79" s="13"/>
      <c r="GS79" s="13"/>
      <c r="GT79" s="13"/>
      <c r="GU79" s="13"/>
      <c r="GV79" s="13"/>
      <c r="GW79" s="13"/>
      <c r="GX79" s="13"/>
      <c r="GY79" s="13"/>
      <c r="GZ79" s="13"/>
      <c r="HA79" s="13"/>
      <c r="HB79" s="13"/>
      <c r="HC79" s="13"/>
      <c r="HD79" s="13"/>
      <c r="HE79" s="13"/>
      <c r="HF79" s="13"/>
      <c r="HG79" s="13"/>
      <c r="HH79" s="13"/>
      <c r="HI79" s="13"/>
      <c r="HJ79" s="13"/>
      <c r="HK79" s="13"/>
      <c r="HL79" s="13"/>
      <c r="HM79" s="13"/>
      <c r="HN79" s="13"/>
      <c r="HO79" s="13"/>
      <c r="HP79" s="13"/>
      <c r="HQ79" s="13"/>
      <c r="HR79" s="13"/>
      <c r="HS79" s="13"/>
      <c r="HT79" s="13"/>
      <c r="HU79" s="13"/>
      <c r="HV79" s="13"/>
      <c r="HW79" s="13"/>
      <c r="HX79" s="13"/>
      <c r="HY79" s="13"/>
      <c r="HZ79" s="13"/>
      <c r="IA79" s="13"/>
      <c r="IB79" s="13"/>
      <c r="IC79" s="13"/>
      <c r="ID79" s="13"/>
      <c r="IE79" s="13"/>
      <c r="IF79" s="13"/>
      <c r="IG79" s="13"/>
      <c r="IH79" s="13"/>
      <c r="II79" s="13"/>
      <c r="IJ79" s="13"/>
      <c r="IK79" s="13"/>
      <c r="IL79" s="13"/>
      <c r="IM79" s="13"/>
      <c r="IN79" s="13"/>
      <c r="IO79" s="13"/>
      <c r="IP79" s="13"/>
      <c r="IQ79" s="13"/>
      <c r="IR79" s="13"/>
      <c r="IS79" s="13"/>
      <c r="IT79" s="13"/>
      <c r="IU79" s="13"/>
      <c r="IV79" s="13"/>
      <c r="IW79" s="13"/>
      <c r="IX79" s="13"/>
      <c r="IY79" s="13"/>
      <c r="IZ79" s="13"/>
      <c r="JA79" s="13"/>
      <c r="JB79" s="13"/>
      <c r="JC79" s="13"/>
      <c r="JD79" s="13"/>
      <c r="JE79" s="13"/>
      <c r="JF79" s="13"/>
      <c r="JG79" s="13"/>
      <c r="JH79" s="13"/>
      <c r="JI79" s="13"/>
      <c r="JJ79" s="13"/>
      <c r="JK79" s="13"/>
      <c r="JL79" s="13"/>
      <c r="JM79" s="13"/>
      <c r="JN79" s="13"/>
      <c r="JO79" s="13"/>
      <c r="JP79" s="13"/>
      <c r="JQ79" s="13"/>
      <c r="JR79" s="13"/>
      <c r="JS79" s="13"/>
      <c r="JT79" s="13"/>
      <c r="JU79" s="13"/>
      <c r="JV79" s="13"/>
      <c r="JW79" s="13"/>
      <c r="JX79" s="13"/>
      <c r="JY79" s="13"/>
      <c r="JZ79" s="13"/>
      <c r="KA79" s="13"/>
      <c r="KB79" s="13"/>
      <c r="KC79" s="13"/>
      <c r="KD79" s="13"/>
      <c r="KE79" s="13"/>
      <c r="KF79" s="13"/>
      <c r="KG79" s="13"/>
      <c r="KH79" s="13"/>
      <c r="KI79" s="13"/>
      <c r="KJ79" s="13"/>
      <c r="KK79" s="13"/>
      <c r="KL79" s="13"/>
      <c r="KM79" s="13"/>
      <c r="KN79" s="13"/>
      <c r="KO79" s="13"/>
      <c r="KP79" s="13"/>
      <c r="KQ79" s="13"/>
      <c r="KR79" s="13"/>
      <c r="KS79" s="13"/>
      <c r="KT79" s="13"/>
      <c r="KU79" s="13"/>
      <c r="KV79" s="13"/>
      <c r="KW79" s="13"/>
      <c r="KX79" s="13"/>
      <c r="KY79" s="13"/>
      <c r="KZ79" s="13"/>
      <c r="LA79" s="13"/>
      <c r="LB79" s="13"/>
      <c r="LC79" s="13"/>
      <c r="LD79" s="13"/>
      <c r="LE79" s="13"/>
      <c r="LF79" s="13"/>
      <c r="LG79" s="13"/>
      <c r="LH79" s="13"/>
      <c r="LI79" s="13"/>
      <c r="LJ79" s="13"/>
      <c r="LK79" s="13"/>
      <c r="LL79" s="13"/>
      <c r="LM79" s="13"/>
      <c r="LN79" s="13"/>
      <c r="LO79" s="13"/>
      <c r="LP79" s="13"/>
      <c r="LQ79" s="13"/>
      <c r="LR79" s="13"/>
      <c r="LS79" s="13"/>
      <c r="LT79" s="13"/>
      <c r="LU79" s="13"/>
      <c r="LV79" s="13"/>
      <c r="LW79" s="13"/>
      <c r="LX79" s="13"/>
      <c r="LY79" s="13"/>
      <c r="LZ79" s="13"/>
      <c r="MA79" s="13"/>
      <c r="MB79" s="13"/>
      <c r="MC79" s="13"/>
      <c r="MD79" s="13"/>
      <c r="ME79" s="13"/>
      <c r="MF79" s="13"/>
      <c r="MG79" s="13"/>
      <c r="MH79" s="13"/>
      <c r="MI79" s="13"/>
      <c r="MJ79" s="13"/>
      <c r="MK79" s="13"/>
      <c r="ML79" s="13"/>
      <c r="MM79" s="13"/>
      <c r="MN79" s="13"/>
      <c r="MO79" s="13"/>
      <c r="MP79" s="13"/>
      <c r="MQ79" s="13"/>
      <c r="MR79" s="13"/>
      <c r="MS79" s="13"/>
      <c r="MT79" s="13"/>
      <c r="MU79" s="13"/>
      <c r="MV79" s="13"/>
      <c r="MW79" s="13"/>
      <c r="MX79" s="13"/>
      <c r="MY79" s="13"/>
      <c r="MZ79" s="13"/>
      <c r="NA79" s="13"/>
      <c r="NB79" s="13"/>
      <c r="NC79" s="13"/>
      <c r="ND79" s="13"/>
      <c r="NE79" s="13"/>
    </row>
    <row r="80" spans="1:369" ht="20" customHeight="1" x14ac:dyDescent="0.15">
      <c r="A80" s="136" t="s">
        <v>30</v>
      </c>
      <c r="B80" s="137"/>
      <c r="C80" s="15" t="s">
        <v>10</v>
      </c>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c r="DY80" s="13"/>
      <c r="DZ80" s="13"/>
      <c r="EA80" s="13"/>
      <c r="EB80" s="13"/>
      <c r="EC80" s="13"/>
      <c r="ED80" s="13"/>
      <c r="EE80" s="13"/>
      <c r="EF80" s="13"/>
      <c r="EG80" s="13"/>
      <c r="EH80" s="13"/>
      <c r="EI80" s="13"/>
      <c r="EJ80" s="13"/>
      <c r="EK80" s="13"/>
      <c r="EL80" s="13"/>
      <c r="EM80" s="13"/>
      <c r="EN80" s="13"/>
      <c r="EO80" s="13"/>
      <c r="EP80" s="13"/>
      <c r="EQ80" s="13"/>
      <c r="ER80" s="13"/>
      <c r="ES80" s="13"/>
      <c r="ET80" s="13"/>
      <c r="EU80" s="13"/>
      <c r="EV80" s="13"/>
      <c r="EW80" s="13"/>
      <c r="EX80" s="13"/>
      <c r="EY80" s="13"/>
      <c r="EZ80" s="13"/>
      <c r="FA80" s="13"/>
      <c r="FB80" s="13"/>
      <c r="FC80" s="13"/>
      <c r="FD80" s="13"/>
      <c r="FE80" s="13"/>
      <c r="FF80" s="13"/>
      <c r="FG80" s="13"/>
      <c r="FH80" s="13"/>
      <c r="FI80" s="13"/>
      <c r="FJ80" s="13"/>
      <c r="FK80" s="13"/>
      <c r="FL80" s="13"/>
      <c r="FM80" s="13"/>
      <c r="FN80" s="13"/>
      <c r="FO80" s="13"/>
      <c r="FP80" s="13"/>
      <c r="FQ80" s="13"/>
      <c r="FR80" s="13"/>
      <c r="FS80" s="13"/>
      <c r="FT80" s="13"/>
      <c r="FU80" s="13"/>
      <c r="FV80" s="13"/>
      <c r="FW80" s="13"/>
      <c r="FX80" s="13"/>
      <c r="FY80" s="13"/>
      <c r="FZ80" s="13"/>
      <c r="GA80" s="13"/>
      <c r="GB80" s="13"/>
      <c r="GC80" s="13"/>
      <c r="GD80" s="13"/>
      <c r="GE80" s="13"/>
      <c r="GF80" s="13"/>
      <c r="GG80" s="13"/>
      <c r="GH80" s="13"/>
      <c r="GI80" s="13"/>
      <c r="GJ80" s="13"/>
      <c r="GK80" s="13"/>
      <c r="GL80" s="13"/>
      <c r="GM80" s="13"/>
      <c r="GN80" s="13"/>
      <c r="GO80" s="13"/>
      <c r="GP80" s="13"/>
      <c r="GQ80" s="13"/>
      <c r="GR80" s="13"/>
      <c r="GS80" s="13"/>
      <c r="GT80" s="13"/>
      <c r="GU80" s="13"/>
      <c r="GV80" s="13"/>
      <c r="GW80" s="13"/>
      <c r="GX80" s="13"/>
      <c r="GY80" s="13"/>
      <c r="GZ80" s="13"/>
      <c r="HA80" s="13"/>
      <c r="HB80" s="13"/>
      <c r="HC80" s="13"/>
      <c r="HD80" s="13"/>
      <c r="HE80" s="13"/>
      <c r="HF80" s="13"/>
      <c r="HG80" s="13"/>
      <c r="HH80" s="13"/>
      <c r="HI80" s="13"/>
      <c r="HJ80" s="13"/>
      <c r="HK80" s="13"/>
      <c r="HL80" s="13"/>
      <c r="HM80" s="13"/>
      <c r="HN80" s="13"/>
      <c r="HO80" s="13"/>
      <c r="HP80" s="13"/>
      <c r="HQ80" s="13"/>
      <c r="HR80" s="13"/>
      <c r="HS80" s="13"/>
      <c r="HT80" s="13"/>
      <c r="HU80" s="13"/>
      <c r="HV80" s="13"/>
      <c r="HW80" s="13"/>
      <c r="HX80" s="13"/>
      <c r="HY80" s="13"/>
      <c r="HZ80" s="13"/>
      <c r="IA80" s="13"/>
      <c r="IB80" s="13"/>
      <c r="IC80" s="13"/>
      <c r="ID80" s="13"/>
      <c r="IE80" s="13"/>
      <c r="IF80" s="13"/>
      <c r="IG80" s="13"/>
      <c r="IH80" s="13"/>
      <c r="II80" s="13"/>
      <c r="IJ80" s="13"/>
      <c r="IK80" s="13"/>
      <c r="IL80" s="13"/>
      <c r="IM80" s="13"/>
      <c r="IN80" s="13"/>
      <c r="IO80" s="13"/>
      <c r="IP80" s="13"/>
      <c r="IQ80" s="13"/>
      <c r="IR80" s="13"/>
      <c r="IS80" s="13"/>
      <c r="IT80" s="13"/>
      <c r="IU80" s="13"/>
      <c r="IV80" s="13"/>
      <c r="IW80" s="13"/>
      <c r="IX80" s="13"/>
      <c r="IY80" s="13"/>
      <c r="IZ80" s="13"/>
      <c r="JA80" s="13"/>
      <c r="JB80" s="13"/>
      <c r="JC80" s="13"/>
      <c r="JD80" s="13"/>
      <c r="JE80" s="13"/>
      <c r="JF80" s="13"/>
      <c r="JG80" s="13"/>
      <c r="JH80" s="13"/>
      <c r="JI80" s="13"/>
      <c r="JJ80" s="13"/>
      <c r="JK80" s="13"/>
      <c r="JL80" s="13"/>
      <c r="JM80" s="13"/>
      <c r="JN80" s="13"/>
      <c r="JO80" s="13"/>
      <c r="JP80" s="13"/>
      <c r="JQ80" s="13"/>
      <c r="JR80" s="13"/>
      <c r="JS80" s="13"/>
      <c r="JT80" s="13"/>
      <c r="JU80" s="13"/>
      <c r="JV80" s="13"/>
      <c r="JW80" s="13"/>
      <c r="JX80" s="13"/>
      <c r="JY80" s="13"/>
      <c r="JZ80" s="13"/>
      <c r="KA80" s="13"/>
      <c r="KB80" s="13"/>
      <c r="KC80" s="13"/>
      <c r="KD80" s="13"/>
      <c r="KE80" s="13"/>
      <c r="KF80" s="13"/>
      <c r="KG80" s="13"/>
      <c r="KH80" s="13"/>
      <c r="KI80" s="13"/>
      <c r="KJ80" s="13"/>
      <c r="KK80" s="13"/>
      <c r="KL80" s="13"/>
      <c r="KM80" s="13"/>
      <c r="KN80" s="13"/>
      <c r="KO80" s="13"/>
      <c r="KP80" s="13"/>
      <c r="KQ80" s="13"/>
      <c r="KR80" s="13"/>
      <c r="KS80" s="13"/>
      <c r="KT80" s="13"/>
      <c r="KU80" s="13"/>
      <c r="KV80" s="13"/>
      <c r="KW80" s="13"/>
      <c r="KX80" s="13"/>
      <c r="KY80" s="13"/>
      <c r="KZ80" s="13"/>
      <c r="LA80" s="13"/>
      <c r="LB80" s="13"/>
      <c r="LC80" s="13"/>
      <c r="LD80" s="13"/>
      <c r="LE80" s="13"/>
      <c r="LF80" s="13"/>
      <c r="LG80" s="13"/>
      <c r="LH80" s="13"/>
      <c r="LI80" s="13"/>
      <c r="LJ80" s="13"/>
      <c r="LK80" s="13"/>
      <c r="LL80" s="13"/>
      <c r="LM80" s="13"/>
      <c r="LN80" s="13"/>
      <c r="LO80" s="13"/>
      <c r="LP80" s="13"/>
      <c r="LQ80" s="13"/>
      <c r="LR80" s="13"/>
      <c r="LS80" s="13"/>
      <c r="LT80" s="13"/>
      <c r="LU80" s="13"/>
      <c r="LV80" s="13"/>
      <c r="LW80" s="13"/>
      <c r="LX80" s="13"/>
      <c r="LY80" s="13"/>
      <c r="LZ80" s="13"/>
      <c r="MA80" s="13"/>
      <c r="MB80" s="13"/>
      <c r="MC80" s="13"/>
      <c r="MD80" s="13"/>
      <c r="ME80" s="13"/>
      <c r="MF80" s="13"/>
      <c r="MG80" s="13"/>
      <c r="MH80" s="13"/>
      <c r="MI80" s="13"/>
      <c r="MJ80" s="13"/>
      <c r="MK80" s="13"/>
      <c r="ML80" s="13"/>
      <c r="MM80" s="13"/>
      <c r="MN80" s="13"/>
      <c r="MO80" s="13"/>
      <c r="MP80" s="13"/>
      <c r="MQ80" s="13"/>
      <c r="MR80" s="13"/>
      <c r="MS80" s="13"/>
      <c r="MT80" s="13"/>
      <c r="MU80" s="13"/>
      <c r="MV80" s="13"/>
      <c r="MW80" s="13"/>
      <c r="MX80" s="13"/>
      <c r="MY80" s="13"/>
      <c r="MZ80" s="13"/>
      <c r="NA80" s="13"/>
      <c r="NB80" s="13"/>
      <c r="NC80" s="13"/>
      <c r="ND80" s="13"/>
      <c r="NE80" s="13"/>
    </row>
    <row r="81" spans="1:369" ht="20" customHeight="1" x14ac:dyDescent="0.15">
      <c r="A81" s="138"/>
      <c r="B81" s="139"/>
      <c r="C81" s="15" t="s">
        <v>11</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c r="EN81" s="13"/>
      <c r="EO81" s="13"/>
      <c r="EP81" s="13"/>
      <c r="EQ81" s="13"/>
      <c r="ER81" s="13"/>
      <c r="ES81" s="13"/>
      <c r="ET81" s="13"/>
      <c r="EU81" s="13"/>
      <c r="EV81" s="13"/>
      <c r="EW81" s="13"/>
      <c r="EX81" s="13"/>
      <c r="EY81" s="13"/>
      <c r="EZ81" s="13"/>
      <c r="FA81" s="13"/>
      <c r="FB81" s="13"/>
      <c r="FC81" s="13"/>
      <c r="FD81" s="13"/>
      <c r="FE81" s="13"/>
      <c r="FF81" s="13"/>
      <c r="FG81" s="13"/>
      <c r="FH81" s="13"/>
      <c r="FI81" s="13"/>
      <c r="FJ81" s="13"/>
      <c r="FK81" s="13"/>
      <c r="FL81" s="13"/>
      <c r="FM81" s="13"/>
      <c r="FN81" s="13"/>
      <c r="FO81" s="13"/>
      <c r="FP81" s="13"/>
      <c r="FQ81" s="13"/>
      <c r="FR81" s="13"/>
      <c r="FS81" s="13"/>
      <c r="FT81" s="13"/>
      <c r="FU81" s="13"/>
      <c r="FV81" s="13"/>
      <c r="FW81" s="13"/>
      <c r="FX81" s="13"/>
      <c r="FY81" s="13"/>
      <c r="FZ81" s="13"/>
      <c r="GA81" s="13"/>
      <c r="GB81" s="13"/>
      <c r="GC81" s="13"/>
      <c r="GD81" s="13"/>
      <c r="GE81" s="13"/>
      <c r="GF81" s="13"/>
      <c r="GG81" s="13"/>
      <c r="GH81" s="13"/>
      <c r="GI81" s="13"/>
      <c r="GJ81" s="13"/>
      <c r="GK81" s="13"/>
      <c r="GL81" s="13"/>
      <c r="GM81" s="13"/>
      <c r="GN81" s="13"/>
      <c r="GO81" s="13"/>
      <c r="GP81" s="13"/>
      <c r="GQ81" s="13"/>
      <c r="GR81" s="13"/>
      <c r="GS81" s="13"/>
      <c r="GT81" s="13"/>
      <c r="GU81" s="13"/>
      <c r="GV81" s="13"/>
      <c r="GW81" s="13"/>
      <c r="GX81" s="13"/>
      <c r="GY81" s="13"/>
      <c r="GZ81" s="13"/>
      <c r="HA81" s="13"/>
      <c r="HB81" s="13"/>
      <c r="HC81" s="13"/>
      <c r="HD81" s="13"/>
      <c r="HE81" s="13"/>
      <c r="HF81" s="13"/>
      <c r="HG81" s="13"/>
      <c r="HH81" s="13"/>
      <c r="HI81" s="13"/>
      <c r="HJ81" s="13"/>
      <c r="HK81" s="13"/>
      <c r="HL81" s="13"/>
      <c r="HM81" s="13"/>
      <c r="HN81" s="13"/>
      <c r="HO81" s="13"/>
      <c r="HP81" s="13"/>
      <c r="HQ81" s="13"/>
      <c r="HR81" s="13"/>
      <c r="HS81" s="13"/>
      <c r="HT81" s="13"/>
      <c r="HU81" s="13"/>
      <c r="HV81" s="13"/>
      <c r="HW81" s="13"/>
      <c r="HX81" s="13"/>
      <c r="HY81" s="13"/>
      <c r="HZ81" s="13"/>
      <c r="IA81" s="13"/>
      <c r="IB81" s="13"/>
      <c r="IC81" s="13"/>
      <c r="ID81" s="13"/>
      <c r="IE81" s="13"/>
      <c r="IF81" s="13"/>
      <c r="IG81" s="13"/>
      <c r="IH81" s="13"/>
      <c r="II81" s="13"/>
      <c r="IJ81" s="13"/>
      <c r="IK81" s="13"/>
      <c r="IL81" s="13"/>
      <c r="IM81" s="13"/>
      <c r="IN81" s="13"/>
      <c r="IO81" s="13"/>
      <c r="IP81" s="13"/>
      <c r="IQ81" s="13"/>
      <c r="IR81" s="13"/>
      <c r="IS81" s="13"/>
      <c r="IT81" s="13"/>
      <c r="IU81" s="13"/>
      <c r="IV81" s="13"/>
      <c r="IW81" s="13"/>
      <c r="IX81" s="13"/>
      <c r="IY81" s="13"/>
      <c r="IZ81" s="13"/>
      <c r="JA81" s="13"/>
      <c r="JB81" s="13"/>
      <c r="JC81" s="13"/>
      <c r="JD81" s="13"/>
      <c r="JE81" s="13"/>
      <c r="JF81" s="13"/>
      <c r="JG81" s="13"/>
      <c r="JH81" s="13"/>
      <c r="JI81" s="13"/>
      <c r="JJ81" s="13"/>
      <c r="JK81" s="13"/>
      <c r="JL81" s="13"/>
      <c r="JM81" s="13"/>
      <c r="JN81" s="13"/>
      <c r="JO81" s="13"/>
      <c r="JP81" s="13"/>
      <c r="JQ81" s="13"/>
      <c r="JR81" s="13"/>
      <c r="JS81" s="13"/>
      <c r="JT81" s="13"/>
      <c r="JU81" s="13"/>
      <c r="JV81" s="13"/>
      <c r="JW81" s="13"/>
      <c r="JX81" s="13"/>
      <c r="JY81" s="13"/>
      <c r="JZ81" s="13"/>
      <c r="KA81" s="13"/>
      <c r="KB81" s="13"/>
      <c r="KC81" s="13"/>
      <c r="KD81" s="13"/>
      <c r="KE81" s="13"/>
      <c r="KF81" s="13"/>
      <c r="KG81" s="13"/>
      <c r="KH81" s="13"/>
      <c r="KI81" s="13"/>
      <c r="KJ81" s="13"/>
      <c r="KK81" s="13"/>
      <c r="KL81" s="13"/>
      <c r="KM81" s="13"/>
      <c r="KN81" s="13"/>
      <c r="KO81" s="13"/>
      <c r="KP81" s="13"/>
      <c r="KQ81" s="13"/>
      <c r="KR81" s="13"/>
      <c r="KS81" s="13"/>
      <c r="KT81" s="13"/>
      <c r="KU81" s="13"/>
      <c r="KV81" s="13"/>
      <c r="KW81" s="13"/>
      <c r="KX81" s="13"/>
      <c r="KY81" s="13"/>
      <c r="KZ81" s="13"/>
      <c r="LA81" s="13"/>
      <c r="LB81" s="13"/>
      <c r="LC81" s="13"/>
      <c r="LD81" s="13"/>
      <c r="LE81" s="13"/>
      <c r="LF81" s="13"/>
      <c r="LG81" s="13"/>
      <c r="LH81" s="13"/>
      <c r="LI81" s="13"/>
      <c r="LJ81" s="13"/>
      <c r="LK81" s="13"/>
      <c r="LL81" s="13"/>
      <c r="LM81" s="13"/>
      <c r="LN81" s="13"/>
      <c r="LO81" s="13"/>
      <c r="LP81" s="13"/>
      <c r="LQ81" s="13"/>
      <c r="LR81" s="13"/>
      <c r="LS81" s="13"/>
      <c r="LT81" s="13"/>
      <c r="LU81" s="13"/>
      <c r="LV81" s="13"/>
      <c r="LW81" s="13"/>
      <c r="LX81" s="13"/>
      <c r="LY81" s="13"/>
      <c r="LZ81" s="13"/>
      <c r="MA81" s="13"/>
      <c r="MB81" s="13"/>
      <c r="MC81" s="13"/>
      <c r="MD81" s="13"/>
      <c r="ME81" s="13"/>
      <c r="MF81" s="13"/>
      <c r="MG81" s="13"/>
      <c r="MH81" s="13"/>
      <c r="MI81" s="13"/>
      <c r="MJ81" s="13"/>
      <c r="MK81" s="13"/>
      <c r="ML81" s="13"/>
      <c r="MM81" s="13"/>
      <c r="MN81" s="13"/>
      <c r="MO81" s="13"/>
      <c r="MP81" s="13"/>
      <c r="MQ81" s="13"/>
      <c r="MR81" s="13"/>
      <c r="MS81" s="13"/>
      <c r="MT81" s="13"/>
      <c r="MU81" s="13"/>
      <c r="MV81" s="13"/>
      <c r="MW81" s="13"/>
      <c r="MX81" s="13"/>
      <c r="MY81" s="13"/>
      <c r="MZ81" s="13"/>
      <c r="NA81" s="13"/>
      <c r="NB81" s="13"/>
      <c r="NC81" s="13"/>
      <c r="ND81" s="13"/>
      <c r="NE81" s="13"/>
    </row>
    <row r="82" spans="1:369" ht="20" customHeight="1" x14ac:dyDescent="0.15">
      <c r="A82" s="140"/>
      <c r="B82" s="141"/>
      <c r="C82" s="15" t="s">
        <v>12</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3"/>
      <c r="EA82" s="13"/>
      <c r="EB82" s="13"/>
      <c r="EC82" s="13"/>
      <c r="ED82" s="13"/>
      <c r="EE82" s="13"/>
      <c r="EF82" s="13"/>
      <c r="EG82" s="13"/>
      <c r="EH82" s="13"/>
      <c r="EI82" s="13"/>
      <c r="EJ82" s="13"/>
      <c r="EK82" s="13"/>
      <c r="EL82" s="13"/>
      <c r="EM82" s="13"/>
      <c r="EN82" s="13"/>
      <c r="EO82" s="13"/>
      <c r="EP82" s="13"/>
      <c r="EQ82" s="13"/>
      <c r="ER82" s="13"/>
      <c r="ES82" s="13"/>
      <c r="ET82" s="13"/>
      <c r="EU82" s="13"/>
      <c r="EV82" s="13"/>
      <c r="EW82" s="13"/>
      <c r="EX82" s="13"/>
      <c r="EY82" s="13"/>
      <c r="EZ82" s="13"/>
      <c r="FA82" s="13"/>
      <c r="FB82" s="13"/>
      <c r="FC82" s="13"/>
      <c r="FD82" s="13"/>
      <c r="FE82" s="13"/>
      <c r="FF82" s="13"/>
      <c r="FG82" s="13"/>
      <c r="FH82" s="13"/>
      <c r="FI82" s="13"/>
      <c r="FJ82" s="13"/>
      <c r="FK82" s="13"/>
      <c r="FL82" s="13"/>
      <c r="FM82" s="13"/>
      <c r="FN82" s="13"/>
      <c r="FO82" s="13"/>
      <c r="FP82" s="13"/>
      <c r="FQ82" s="13"/>
      <c r="FR82" s="13"/>
      <c r="FS82" s="13"/>
      <c r="FT82" s="13"/>
      <c r="FU82" s="13"/>
      <c r="FV82" s="13"/>
      <c r="FW82" s="13"/>
      <c r="FX82" s="13"/>
      <c r="FY82" s="13"/>
      <c r="FZ82" s="13"/>
      <c r="GA82" s="13"/>
      <c r="GB82" s="13"/>
      <c r="GC82" s="13"/>
      <c r="GD82" s="13"/>
      <c r="GE82" s="13"/>
      <c r="GF82" s="13"/>
      <c r="GG82" s="13"/>
      <c r="GH82" s="13"/>
      <c r="GI82" s="13"/>
      <c r="GJ82" s="13"/>
      <c r="GK82" s="13"/>
      <c r="GL82" s="13"/>
      <c r="GM82" s="13"/>
      <c r="GN82" s="13"/>
      <c r="GO82" s="13"/>
      <c r="GP82" s="13"/>
      <c r="GQ82" s="13"/>
      <c r="GR82" s="13"/>
      <c r="GS82" s="13"/>
      <c r="GT82" s="13"/>
      <c r="GU82" s="13"/>
      <c r="GV82" s="13"/>
      <c r="GW82" s="13"/>
      <c r="GX82" s="13"/>
      <c r="GY82" s="13"/>
      <c r="GZ82" s="13"/>
      <c r="HA82" s="13"/>
      <c r="HB82" s="13"/>
      <c r="HC82" s="13"/>
      <c r="HD82" s="13"/>
      <c r="HE82" s="13"/>
      <c r="HF82" s="13"/>
      <c r="HG82" s="13"/>
      <c r="HH82" s="13"/>
      <c r="HI82" s="13"/>
      <c r="HJ82" s="13"/>
      <c r="HK82" s="13"/>
      <c r="HL82" s="13"/>
      <c r="HM82" s="13"/>
      <c r="HN82" s="13"/>
      <c r="HO82" s="13"/>
      <c r="HP82" s="13"/>
      <c r="HQ82" s="13"/>
      <c r="HR82" s="13"/>
      <c r="HS82" s="13"/>
      <c r="HT82" s="13"/>
      <c r="HU82" s="13"/>
      <c r="HV82" s="13"/>
      <c r="HW82" s="13"/>
      <c r="HX82" s="13"/>
      <c r="HY82" s="13"/>
      <c r="HZ82" s="13"/>
      <c r="IA82" s="13"/>
      <c r="IB82" s="13"/>
      <c r="IC82" s="13"/>
      <c r="ID82" s="13"/>
      <c r="IE82" s="13"/>
      <c r="IF82" s="13"/>
      <c r="IG82" s="13"/>
      <c r="IH82" s="13"/>
      <c r="II82" s="13"/>
      <c r="IJ82" s="13"/>
      <c r="IK82" s="13"/>
      <c r="IL82" s="13"/>
      <c r="IM82" s="13"/>
      <c r="IN82" s="13"/>
      <c r="IO82" s="13"/>
      <c r="IP82" s="13"/>
      <c r="IQ82" s="13"/>
      <c r="IR82" s="13"/>
      <c r="IS82" s="13"/>
      <c r="IT82" s="13"/>
      <c r="IU82" s="13"/>
      <c r="IV82" s="13"/>
      <c r="IW82" s="13"/>
      <c r="IX82" s="13"/>
      <c r="IY82" s="13"/>
      <c r="IZ82" s="13"/>
      <c r="JA82" s="13"/>
      <c r="JB82" s="13"/>
      <c r="JC82" s="13"/>
      <c r="JD82" s="13"/>
      <c r="JE82" s="13"/>
      <c r="JF82" s="13"/>
      <c r="JG82" s="13"/>
      <c r="JH82" s="13"/>
      <c r="JI82" s="13"/>
      <c r="JJ82" s="13"/>
      <c r="JK82" s="13"/>
      <c r="JL82" s="13"/>
      <c r="JM82" s="13"/>
      <c r="JN82" s="13"/>
      <c r="JO82" s="13"/>
      <c r="JP82" s="13"/>
      <c r="JQ82" s="13"/>
      <c r="JR82" s="13"/>
      <c r="JS82" s="13"/>
      <c r="JT82" s="13"/>
      <c r="JU82" s="13"/>
      <c r="JV82" s="13"/>
      <c r="JW82" s="13"/>
      <c r="JX82" s="13"/>
      <c r="JY82" s="13"/>
      <c r="JZ82" s="13"/>
      <c r="KA82" s="13"/>
      <c r="KB82" s="13"/>
      <c r="KC82" s="13"/>
      <c r="KD82" s="13"/>
      <c r="KE82" s="13"/>
      <c r="KF82" s="13"/>
      <c r="KG82" s="13"/>
      <c r="KH82" s="13"/>
      <c r="KI82" s="13"/>
      <c r="KJ82" s="13"/>
      <c r="KK82" s="13"/>
      <c r="KL82" s="13"/>
      <c r="KM82" s="13"/>
      <c r="KN82" s="13"/>
      <c r="KO82" s="13"/>
      <c r="KP82" s="13"/>
      <c r="KQ82" s="13"/>
      <c r="KR82" s="13"/>
      <c r="KS82" s="13"/>
      <c r="KT82" s="13"/>
      <c r="KU82" s="13"/>
      <c r="KV82" s="13"/>
      <c r="KW82" s="13"/>
      <c r="KX82" s="13"/>
      <c r="KY82" s="13"/>
      <c r="KZ82" s="13"/>
      <c r="LA82" s="13"/>
      <c r="LB82" s="13"/>
      <c r="LC82" s="13"/>
      <c r="LD82" s="13"/>
      <c r="LE82" s="13"/>
      <c r="LF82" s="13"/>
      <c r="LG82" s="13"/>
      <c r="LH82" s="13"/>
      <c r="LI82" s="13"/>
      <c r="LJ82" s="13"/>
      <c r="LK82" s="13"/>
      <c r="LL82" s="13"/>
      <c r="LM82" s="13"/>
      <c r="LN82" s="13"/>
      <c r="LO82" s="13"/>
      <c r="LP82" s="13"/>
      <c r="LQ82" s="13"/>
      <c r="LR82" s="13"/>
      <c r="LS82" s="13"/>
      <c r="LT82" s="13"/>
      <c r="LU82" s="13"/>
      <c r="LV82" s="13"/>
      <c r="LW82" s="13"/>
      <c r="LX82" s="13"/>
      <c r="LY82" s="13"/>
      <c r="LZ82" s="13"/>
      <c r="MA82" s="13"/>
      <c r="MB82" s="13"/>
      <c r="MC82" s="13"/>
      <c r="MD82" s="13"/>
      <c r="ME82" s="13"/>
      <c r="MF82" s="13"/>
      <c r="MG82" s="13"/>
      <c r="MH82" s="13"/>
      <c r="MI82" s="13"/>
      <c r="MJ82" s="13"/>
      <c r="MK82" s="13"/>
      <c r="ML82" s="13"/>
      <c r="MM82" s="13"/>
      <c r="MN82" s="13"/>
      <c r="MO82" s="13"/>
      <c r="MP82" s="13"/>
      <c r="MQ82" s="13"/>
      <c r="MR82" s="13"/>
      <c r="MS82" s="13"/>
      <c r="MT82" s="13"/>
      <c r="MU82" s="13"/>
      <c r="MV82" s="13"/>
      <c r="MW82" s="13"/>
      <c r="MX82" s="13"/>
      <c r="MY82" s="13"/>
      <c r="MZ82" s="13"/>
      <c r="NA82" s="13"/>
      <c r="NB82" s="13"/>
      <c r="NC82" s="13"/>
      <c r="ND82" s="13"/>
      <c r="NE82" s="13"/>
    </row>
    <row r="83" spans="1:369" ht="20" customHeight="1" x14ac:dyDescent="0.15">
      <c r="A83" s="136" t="s">
        <v>31</v>
      </c>
      <c r="B83" s="137"/>
      <c r="C83" s="15" t="s">
        <v>10</v>
      </c>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3"/>
      <c r="FG83" s="13"/>
      <c r="FH83" s="13"/>
      <c r="FI83" s="13"/>
      <c r="FJ83" s="13"/>
      <c r="FK83" s="13"/>
      <c r="FL83" s="13"/>
      <c r="FM83" s="13"/>
      <c r="FN83" s="13"/>
      <c r="FO83" s="13"/>
      <c r="FP83" s="13"/>
      <c r="FQ83" s="13"/>
      <c r="FR83" s="13"/>
      <c r="FS83" s="13"/>
      <c r="FT83" s="13"/>
      <c r="FU83" s="13"/>
      <c r="FV83" s="13"/>
      <c r="FW83" s="13"/>
      <c r="FX83" s="13"/>
      <c r="FY83" s="13"/>
      <c r="FZ83" s="13"/>
      <c r="GA83" s="13"/>
      <c r="GB83" s="13"/>
      <c r="GC83" s="13"/>
      <c r="GD83" s="13"/>
      <c r="GE83" s="13"/>
      <c r="GF83" s="13"/>
      <c r="GG83" s="13"/>
      <c r="GH83" s="13"/>
      <c r="GI83" s="13"/>
      <c r="GJ83" s="13"/>
      <c r="GK83" s="13"/>
      <c r="GL83" s="13"/>
      <c r="GM83" s="13"/>
      <c r="GN83" s="13"/>
      <c r="GO83" s="13"/>
      <c r="GP83" s="13"/>
      <c r="GQ83" s="13"/>
      <c r="GR83" s="13"/>
      <c r="GS83" s="13"/>
      <c r="GT83" s="13"/>
      <c r="GU83" s="13"/>
      <c r="GV83" s="13"/>
      <c r="GW83" s="13"/>
      <c r="GX83" s="13"/>
      <c r="GY83" s="13"/>
      <c r="GZ83" s="13"/>
      <c r="HA83" s="13"/>
      <c r="HB83" s="13"/>
      <c r="HC83" s="13"/>
      <c r="HD83" s="13"/>
      <c r="HE83" s="13"/>
      <c r="HF83" s="13"/>
      <c r="HG83" s="13"/>
      <c r="HH83" s="13"/>
      <c r="HI83" s="13"/>
      <c r="HJ83" s="13"/>
      <c r="HK83" s="13"/>
      <c r="HL83" s="13"/>
      <c r="HM83" s="13"/>
      <c r="HN83" s="13"/>
      <c r="HO83" s="13"/>
      <c r="HP83" s="13"/>
      <c r="HQ83" s="13"/>
      <c r="HR83" s="13"/>
      <c r="HS83" s="13"/>
      <c r="HT83" s="13"/>
      <c r="HU83" s="13"/>
      <c r="HV83" s="13"/>
      <c r="HW83" s="13"/>
      <c r="HX83" s="13"/>
      <c r="HY83" s="13"/>
      <c r="HZ83" s="13"/>
      <c r="IA83" s="13"/>
      <c r="IB83" s="13"/>
      <c r="IC83" s="13"/>
      <c r="ID83" s="13"/>
      <c r="IE83" s="13"/>
      <c r="IF83" s="13"/>
      <c r="IG83" s="13"/>
      <c r="IH83" s="13"/>
      <c r="II83" s="13"/>
      <c r="IJ83" s="13"/>
      <c r="IK83" s="13"/>
      <c r="IL83" s="13"/>
      <c r="IM83" s="13"/>
      <c r="IN83" s="13"/>
      <c r="IO83" s="13"/>
      <c r="IP83" s="13"/>
      <c r="IQ83" s="13"/>
      <c r="IR83" s="13"/>
      <c r="IS83" s="13"/>
      <c r="IT83" s="13"/>
      <c r="IU83" s="13"/>
      <c r="IV83" s="13"/>
      <c r="IW83" s="13"/>
      <c r="IX83" s="13"/>
      <c r="IY83" s="13"/>
      <c r="IZ83" s="13"/>
      <c r="JA83" s="13"/>
      <c r="JB83" s="13"/>
      <c r="JC83" s="13"/>
      <c r="JD83" s="13"/>
      <c r="JE83" s="13"/>
      <c r="JF83" s="13"/>
      <c r="JG83" s="13"/>
      <c r="JH83" s="13"/>
      <c r="JI83" s="13"/>
      <c r="JJ83" s="13"/>
      <c r="JK83" s="13"/>
      <c r="JL83" s="13"/>
      <c r="JM83" s="13"/>
      <c r="JN83" s="13"/>
      <c r="JO83" s="13"/>
      <c r="JP83" s="13"/>
      <c r="JQ83" s="13"/>
      <c r="JR83" s="13"/>
      <c r="JS83" s="13"/>
      <c r="JT83" s="13"/>
      <c r="JU83" s="13"/>
      <c r="JV83" s="13"/>
      <c r="JW83" s="13"/>
      <c r="JX83" s="13"/>
      <c r="JY83" s="13"/>
      <c r="JZ83" s="13"/>
      <c r="KA83" s="13"/>
      <c r="KB83" s="13"/>
      <c r="KC83" s="13"/>
      <c r="KD83" s="13"/>
      <c r="KE83" s="13"/>
      <c r="KF83" s="13"/>
      <c r="KG83" s="13"/>
      <c r="KH83" s="13"/>
      <c r="KI83" s="13"/>
      <c r="KJ83" s="13"/>
      <c r="KK83" s="13"/>
      <c r="KL83" s="13"/>
      <c r="KM83" s="13"/>
      <c r="KN83" s="13"/>
      <c r="KO83" s="13"/>
      <c r="KP83" s="13"/>
      <c r="KQ83" s="13"/>
      <c r="KR83" s="13"/>
      <c r="KS83" s="13"/>
      <c r="KT83" s="13"/>
      <c r="KU83" s="13"/>
      <c r="KV83" s="13"/>
      <c r="KW83" s="13"/>
      <c r="KX83" s="13"/>
      <c r="KY83" s="13"/>
      <c r="KZ83" s="13"/>
      <c r="LA83" s="13"/>
      <c r="LB83" s="13"/>
      <c r="LC83" s="13"/>
      <c r="LD83" s="13"/>
      <c r="LE83" s="13"/>
      <c r="LF83" s="13"/>
      <c r="LG83" s="13"/>
      <c r="LH83" s="13"/>
      <c r="LI83" s="13"/>
      <c r="LJ83" s="13"/>
      <c r="LK83" s="13"/>
      <c r="LL83" s="13"/>
      <c r="LM83" s="13"/>
      <c r="LN83" s="13"/>
      <c r="LO83" s="13"/>
      <c r="LP83" s="13"/>
      <c r="LQ83" s="13"/>
      <c r="LR83" s="13"/>
      <c r="LS83" s="13"/>
      <c r="LT83" s="13"/>
      <c r="LU83" s="13"/>
      <c r="LV83" s="13"/>
      <c r="LW83" s="13"/>
      <c r="LX83" s="13"/>
      <c r="LY83" s="13"/>
      <c r="LZ83" s="13"/>
      <c r="MA83" s="13"/>
      <c r="MB83" s="13"/>
      <c r="MC83" s="13"/>
      <c r="MD83" s="13"/>
      <c r="ME83" s="13"/>
      <c r="MF83" s="13"/>
      <c r="MG83" s="13"/>
      <c r="MH83" s="13"/>
      <c r="MI83" s="13"/>
      <c r="MJ83" s="13"/>
      <c r="MK83" s="13"/>
      <c r="ML83" s="13"/>
      <c r="MM83" s="13"/>
      <c r="MN83" s="13"/>
      <c r="MO83" s="13"/>
      <c r="MP83" s="13"/>
      <c r="MQ83" s="13"/>
      <c r="MR83" s="13"/>
      <c r="MS83" s="13"/>
      <c r="MT83" s="13"/>
      <c r="MU83" s="13"/>
      <c r="MV83" s="13"/>
      <c r="MW83" s="13"/>
      <c r="MX83" s="13"/>
      <c r="MY83" s="13"/>
      <c r="MZ83" s="13"/>
      <c r="NA83" s="13"/>
      <c r="NB83" s="13"/>
      <c r="NC83" s="13"/>
      <c r="ND83" s="13"/>
      <c r="NE83" s="13"/>
    </row>
    <row r="84" spans="1:369" ht="20" customHeight="1" x14ac:dyDescent="0.15">
      <c r="A84" s="138"/>
      <c r="B84" s="139"/>
      <c r="C84" s="15" t="s">
        <v>11</v>
      </c>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3"/>
      <c r="FG84" s="13"/>
      <c r="FH84" s="13"/>
      <c r="FI84" s="13"/>
      <c r="FJ84" s="13"/>
      <c r="FK84" s="13"/>
      <c r="FL84" s="13"/>
      <c r="FM84" s="13"/>
      <c r="FN84" s="13"/>
      <c r="FO84" s="13"/>
      <c r="FP84" s="13"/>
      <c r="FQ84" s="13"/>
      <c r="FR84" s="13"/>
      <c r="FS84" s="13"/>
      <c r="FT84" s="13"/>
      <c r="FU84" s="13"/>
      <c r="FV84" s="13"/>
      <c r="FW84" s="13"/>
      <c r="FX84" s="13"/>
      <c r="FY84" s="13"/>
      <c r="FZ84" s="13"/>
      <c r="GA84" s="13"/>
      <c r="GB84" s="13"/>
      <c r="GC84" s="13"/>
      <c r="GD84" s="13"/>
      <c r="GE84" s="13"/>
      <c r="GF84" s="13"/>
      <c r="GG84" s="13"/>
      <c r="GH84" s="13"/>
      <c r="GI84" s="13"/>
      <c r="GJ84" s="13"/>
      <c r="GK84" s="13"/>
      <c r="GL84" s="13"/>
      <c r="GM84" s="13"/>
      <c r="GN84" s="13"/>
      <c r="GO84" s="13"/>
      <c r="GP84" s="13"/>
      <c r="GQ84" s="13"/>
      <c r="GR84" s="13"/>
      <c r="GS84" s="13"/>
      <c r="GT84" s="13"/>
      <c r="GU84" s="13"/>
      <c r="GV84" s="13"/>
      <c r="GW84" s="13"/>
      <c r="GX84" s="13"/>
      <c r="GY84" s="13"/>
      <c r="GZ84" s="13"/>
      <c r="HA84" s="13"/>
      <c r="HB84" s="13"/>
      <c r="HC84" s="13"/>
      <c r="HD84" s="13"/>
      <c r="HE84" s="13"/>
      <c r="HF84" s="13"/>
      <c r="HG84" s="13"/>
      <c r="HH84" s="13"/>
      <c r="HI84" s="13"/>
      <c r="HJ84" s="13"/>
      <c r="HK84" s="13"/>
      <c r="HL84" s="13"/>
      <c r="HM84" s="13"/>
      <c r="HN84" s="13"/>
      <c r="HO84" s="13"/>
      <c r="HP84" s="13"/>
      <c r="HQ84" s="13"/>
      <c r="HR84" s="13"/>
      <c r="HS84" s="13"/>
      <c r="HT84" s="13"/>
      <c r="HU84" s="13"/>
      <c r="HV84" s="13"/>
      <c r="HW84" s="13"/>
      <c r="HX84" s="13"/>
      <c r="HY84" s="13"/>
      <c r="HZ84" s="13"/>
      <c r="IA84" s="13"/>
      <c r="IB84" s="13"/>
      <c r="IC84" s="13"/>
      <c r="ID84" s="13"/>
      <c r="IE84" s="13"/>
      <c r="IF84" s="13"/>
      <c r="IG84" s="13"/>
      <c r="IH84" s="13"/>
      <c r="II84" s="13"/>
      <c r="IJ84" s="13"/>
      <c r="IK84" s="13"/>
      <c r="IL84" s="13"/>
      <c r="IM84" s="13"/>
      <c r="IN84" s="13"/>
      <c r="IO84" s="13"/>
      <c r="IP84" s="13"/>
      <c r="IQ84" s="13"/>
      <c r="IR84" s="13"/>
      <c r="IS84" s="13"/>
      <c r="IT84" s="13"/>
      <c r="IU84" s="13"/>
      <c r="IV84" s="13"/>
      <c r="IW84" s="13"/>
      <c r="IX84" s="13"/>
      <c r="IY84" s="13"/>
      <c r="IZ84" s="13"/>
      <c r="JA84" s="13"/>
      <c r="JB84" s="13"/>
      <c r="JC84" s="13"/>
      <c r="JD84" s="13"/>
      <c r="JE84" s="13"/>
      <c r="JF84" s="13"/>
      <c r="JG84" s="13"/>
      <c r="JH84" s="13"/>
      <c r="JI84" s="13"/>
      <c r="JJ84" s="13"/>
      <c r="JK84" s="13"/>
      <c r="JL84" s="13"/>
      <c r="JM84" s="13"/>
      <c r="JN84" s="13"/>
      <c r="JO84" s="13"/>
      <c r="JP84" s="13"/>
      <c r="JQ84" s="13"/>
      <c r="JR84" s="13"/>
      <c r="JS84" s="13"/>
      <c r="JT84" s="13"/>
      <c r="JU84" s="13"/>
      <c r="JV84" s="13"/>
      <c r="JW84" s="13"/>
      <c r="JX84" s="13"/>
      <c r="JY84" s="13"/>
      <c r="JZ84" s="13"/>
      <c r="KA84" s="13"/>
      <c r="KB84" s="13"/>
      <c r="KC84" s="13"/>
      <c r="KD84" s="13"/>
      <c r="KE84" s="13"/>
      <c r="KF84" s="13"/>
      <c r="KG84" s="13"/>
      <c r="KH84" s="13"/>
      <c r="KI84" s="13"/>
      <c r="KJ84" s="13"/>
      <c r="KK84" s="13"/>
      <c r="KL84" s="13"/>
      <c r="KM84" s="13"/>
      <c r="KN84" s="13"/>
      <c r="KO84" s="13"/>
      <c r="KP84" s="13"/>
      <c r="KQ84" s="13"/>
      <c r="KR84" s="13"/>
      <c r="KS84" s="13"/>
      <c r="KT84" s="13"/>
      <c r="KU84" s="13"/>
      <c r="KV84" s="13"/>
      <c r="KW84" s="13"/>
      <c r="KX84" s="13"/>
      <c r="KY84" s="13"/>
      <c r="KZ84" s="13"/>
      <c r="LA84" s="13"/>
      <c r="LB84" s="13"/>
      <c r="LC84" s="13"/>
      <c r="LD84" s="13"/>
      <c r="LE84" s="13"/>
      <c r="LF84" s="13"/>
      <c r="LG84" s="13"/>
      <c r="LH84" s="13"/>
      <c r="LI84" s="13"/>
      <c r="LJ84" s="13"/>
      <c r="LK84" s="13"/>
      <c r="LL84" s="13"/>
      <c r="LM84" s="13"/>
      <c r="LN84" s="13"/>
      <c r="LO84" s="13"/>
      <c r="LP84" s="13"/>
      <c r="LQ84" s="13"/>
      <c r="LR84" s="13"/>
      <c r="LS84" s="13"/>
      <c r="LT84" s="13"/>
      <c r="LU84" s="13"/>
      <c r="LV84" s="13"/>
      <c r="LW84" s="13"/>
      <c r="LX84" s="13"/>
      <c r="LY84" s="13"/>
      <c r="LZ84" s="13"/>
      <c r="MA84" s="13"/>
      <c r="MB84" s="13"/>
      <c r="MC84" s="13"/>
      <c r="MD84" s="13"/>
      <c r="ME84" s="13"/>
      <c r="MF84" s="13"/>
      <c r="MG84" s="13"/>
      <c r="MH84" s="13"/>
      <c r="MI84" s="13"/>
      <c r="MJ84" s="13"/>
      <c r="MK84" s="13"/>
      <c r="ML84" s="13"/>
      <c r="MM84" s="13"/>
      <c r="MN84" s="13"/>
      <c r="MO84" s="13"/>
      <c r="MP84" s="13"/>
      <c r="MQ84" s="13"/>
      <c r="MR84" s="13"/>
      <c r="MS84" s="13"/>
      <c r="MT84" s="13"/>
      <c r="MU84" s="13"/>
      <c r="MV84" s="13"/>
      <c r="MW84" s="13"/>
      <c r="MX84" s="13"/>
      <c r="MY84" s="13"/>
      <c r="MZ84" s="13"/>
      <c r="NA84" s="13"/>
      <c r="NB84" s="13"/>
      <c r="NC84" s="13"/>
      <c r="ND84" s="13"/>
      <c r="NE84" s="13"/>
    </row>
    <row r="85" spans="1:369" ht="20" customHeight="1" x14ac:dyDescent="0.15">
      <c r="A85" s="140"/>
      <c r="B85" s="141"/>
      <c r="C85" s="15" t="s">
        <v>12</v>
      </c>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c r="FN85" s="13"/>
      <c r="FO85" s="13"/>
      <c r="FP85" s="13"/>
      <c r="FQ85" s="13"/>
      <c r="FR85" s="13"/>
      <c r="FS85" s="13"/>
      <c r="FT85" s="13"/>
      <c r="FU85" s="13"/>
      <c r="FV85" s="13"/>
      <c r="FW85" s="13"/>
      <c r="FX85" s="13"/>
      <c r="FY85" s="13"/>
      <c r="FZ85" s="13"/>
      <c r="GA85" s="13"/>
      <c r="GB85" s="13"/>
      <c r="GC85" s="13"/>
      <c r="GD85" s="13"/>
      <c r="GE85" s="13"/>
      <c r="GF85" s="13"/>
      <c r="GG85" s="13"/>
      <c r="GH85" s="13"/>
      <c r="GI85" s="13"/>
      <c r="GJ85" s="13"/>
      <c r="GK85" s="13"/>
      <c r="GL85" s="13"/>
      <c r="GM85" s="13"/>
      <c r="GN85" s="13"/>
      <c r="GO85" s="13"/>
      <c r="GP85" s="13"/>
      <c r="GQ85" s="13"/>
      <c r="GR85" s="13"/>
      <c r="GS85" s="13"/>
      <c r="GT85" s="13"/>
      <c r="GU85" s="13"/>
      <c r="GV85" s="13"/>
      <c r="GW85" s="13"/>
      <c r="GX85" s="13"/>
      <c r="GY85" s="13"/>
      <c r="GZ85" s="13"/>
      <c r="HA85" s="13"/>
      <c r="HB85" s="13"/>
      <c r="HC85" s="13"/>
      <c r="HD85" s="13"/>
      <c r="HE85" s="13"/>
      <c r="HF85" s="13"/>
      <c r="HG85" s="13"/>
      <c r="HH85" s="13"/>
      <c r="HI85" s="13"/>
      <c r="HJ85" s="13"/>
      <c r="HK85" s="13"/>
      <c r="HL85" s="13"/>
      <c r="HM85" s="13"/>
      <c r="HN85" s="13"/>
      <c r="HO85" s="13"/>
      <c r="HP85" s="13"/>
      <c r="HQ85" s="13"/>
      <c r="HR85" s="13"/>
      <c r="HS85" s="13"/>
      <c r="HT85" s="13"/>
      <c r="HU85" s="13"/>
      <c r="HV85" s="13"/>
      <c r="HW85" s="13"/>
      <c r="HX85" s="13"/>
      <c r="HY85" s="13"/>
      <c r="HZ85" s="13"/>
      <c r="IA85" s="13"/>
      <c r="IB85" s="13"/>
      <c r="IC85" s="13"/>
      <c r="ID85" s="13"/>
      <c r="IE85" s="13"/>
      <c r="IF85" s="13"/>
      <c r="IG85" s="13"/>
      <c r="IH85" s="13"/>
      <c r="II85" s="13"/>
      <c r="IJ85" s="13"/>
      <c r="IK85" s="13"/>
      <c r="IL85" s="13"/>
      <c r="IM85" s="13"/>
      <c r="IN85" s="13"/>
      <c r="IO85" s="13"/>
      <c r="IP85" s="13"/>
      <c r="IQ85" s="13"/>
      <c r="IR85" s="13"/>
      <c r="IS85" s="13"/>
      <c r="IT85" s="13"/>
      <c r="IU85" s="13"/>
      <c r="IV85" s="13"/>
      <c r="IW85" s="13"/>
      <c r="IX85" s="13"/>
      <c r="IY85" s="13"/>
      <c r="IZ85" s="13"/>
      <c r="JA85" s="13"/>
      <c r="JB85" s="13"/>
      <c r="JC85" s="13"/>
      <c r="JD85" s="13"/>
      <c r="JE85" s="13"/>
      <c r="JF85" s="13"/>
      <c r="JG85" s="13"/>
      <c r="JH85" s="13"/>
      <c r="JI85" s="13"/>
      <c r="JJ85" s="13"/>
      <c r="JK85" s="13"/>
      <c r="JL85" s="13"/>
      <c r="JM85" s="13"/>
      <c r="JN85" s="13"/>
      <c r="JO85" s="13"/>
      <c r="JP85" s="13"/>
      <c r="JQ85" s="13"/>
      <c r="JR85" s="13"/>
      <c r="JS85" s="13"/>
      <c r="JT85" s="13"/>
      <c r="JU85" s="13"/>
      <c r="JV85" s="13"/>
      <c r="JW85" s="13"/>
      <c r="JX85" s="13"/>
      <c r="JY85" s="13"/>
      <c r="JZ85" s="13"/>
      <c r="KA85" s="13"/>
      <c r="KB85" s="13"/>
      <c r="KC85" s="13"/>
      <c r="KD85" s="13"/>
      <c r="KE85" s="13"/>
      <c r="KF85" s="13"/>
      <c r="KG85" s="13"/>
      <c r="KH85" s="13"/>
      <c r="KI85" s="13"/>
      <c r="KJ85" s="13"/>
      <c r="KK85" s="13"/>
      <c r="KL85" s="13"/>
      <c r="KM85" s="13"/>
      <c r="KN85" s="13"/>
      <c r="KO85" s="13"/>
      <c r="KP85" s="13"/>
      <c r="KQ85" s="13"/>
      <c r="KR85" s="13"/>
      <c r="KS85" s="13"/>
      <c r="KT85" s="13"/>
      <c r="KU85" s="13"/>
      <c r="KV85" s="13"/>
      <c r="KW85" s="13"/>
      <c r="KX85" s="13"/>
      <c r="KY85" s="13"/>
      <c r="KZ85" s="13"/>
      <c r="LA85" s="13"/>
      <c r="LB85" s="13"/>
      <c r="LC85" s="13"/>
      <c r="LD85" s="13"/>
      <c r="LE85" s="13"/>
      <c r="LF85" s="13"/>
      <c r="LG85" s="13"/>
      <c r="LH85" s="13"/>
      <c r="LI85" s="13"/>
      <c r="LJ85" s="13"/>
      <c r="LK85" s="13"/>
      <c r="LL85" s="13"/>
      <c r="LM85" s="13"/>
      <c r="LN85" s="13"/>
      <c r="LO85" s="13"/>
      <c r="LP85" s="13"/>
      <c r="LQ85" s="13"/>
      <c r="LR85" s="13"/>
      <c r="LS85" s="13"/>
      <c r="LT85" s="13"/>
      <c r="LU85" s="13"/>
      <c r="LV85" s="13"/>
      <c r="LW85" s="13"/>
      <c r="LX85" s="13"/>
      <c r="LY85" s="13"/>
      <c r="LZ85" s="13"/>
      <c r="MA85" s="13"/>
      <c r="MB85" s="13"/>
      <c r="MC85" s="13"/>
      <c r="MD85" s="13"/>
      <c r="ME85" s="13"/>
      <c r="MF85" s="13"/>
      <c r="MG85" s="13"/>
      <c r="MH85" s="13"/>
      <c r="MI85" s="13"/>
      <c r="MJ85" s="13"/>
      <c r="MK85" s="13"/>
      <c r="ML85" s="13"/>
      <c r="MM85" s="13"/>
      <c r="MN85" s="13"/>
      <c r="MO85" s="13"/>
      <c r="MP85" s="13"/>
      <c r="MQ85" s="13"/>
      <c r="MR85" s="13"/>
      <c r="MS85" s="13"/>
      <c r="MT85" s="13"/>
      <c r="MU85" s="13"/>
      <c r="MV85" s="13"/>
      <c r="MW85" s="13"/>
      <c r="MX85" s="13"/>
      <c r="MY85" s="13"/>
      <c r="MZ85" s="13"/>
      <c r="NA85" s="13"/>
      <c r="NB85" s="13"/>
      <c r="NC85" s="13"/>
      <c r="ND85" s="13"/>
      <c r="NE85" s="13"/>
    </row>
    <row r="86" spans="1:369" ht="20" customHeight="1" x14ac:dyDescent="0.15">
      <c r="A86" s="136" t="s">
        <v>32</v>
      </c>
      <c r="B86" s="137"/>
      <c r="C86" s="15" t="s">
        <v>10</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3"/>
      <c r="FJ86" s="13"/>
      <c r="FK86" s="13"/>
      <c r="FL86" s="13"/>
      <c r="FM86" s="13"/>
      <c r="FN86" s="13"/>
      <c r="FO86" s="13"/>
      <c r="FP86" s="13"/>
      <c r="FQ86" s="13"/>
      <c r="FR86" s="13"/>
      <c r="FS86" s="13"/>
      <c r="FT86" s="13"/>
      <c r="FU86" s="13"/>
      <c r="FV86" s="13"/>
      <c r="FW86" s="13"/>
      <c r="FX86" s="13"/>
      <c r="FY86" s="13"/>
      <c r="FZ86" s="13"/>
      <c r="GA86" s="13"/>
      <c r="GB86" s="13"/>
      <c r="GC86" s="13"/>
      <c r="GD86" s="13"/>
      <c r="GE86" s="13"/>
      <c r="GF86" s="13"/>
      <c r="GG86" s="13"/>
      <c r="GH86" s="13"/>
      <c r="GI86" s="13"/>
      <c r="GJ86" s="13"/>
      <c r="GK86" s="13"/>
      <c r="GL86" s="13"/>
      <c r="GM86" s="13"/>
      <c r="GN86" s="13"/>
      <c r="GO86" s="13"/>
      <c r="GP86" s="13"/>
      <c r="GQ86" s="13"/>
      <c r="GR86" s="13"/>
      <c r="GS86" s="13"/>
      <c r="GT86" s="13"/>
      <c r="GU86" s="13"/>
      <c r="GV86" s="13"/>
      <c r="GW86" s="13"/>
      <c r="GX86" s="13"/>
      <c r="GY86" s="13"/>
      <c r="GZ86" s="13"/>
      <c r="HA86" s="13"/>
      <c r="HB86" s="13"/>
      <c r="HC86" s="13"/>
      <c r="HD86" s="13"/>
      <c r="HE86" s="13"/>
      <c r="HF86" s="13"/>
      <c r="HG86" s="13"/>
      <c r="HH86" s="13"/>
      <c r="HI86" s="13"/>
      <c r="HJ86" s="13"/>
      <c r="HK86" s="13"/>
      <c r="HL86" s="13"/>
      <c r="HM86" s="13"/>
      <c r="HN86" s="13"/>
      <c r="HO86" s="13"/>
      <c r="HP86" s="13"/>
      <c r="HQ86" s="13"/>
      <c r="HR86" s="13"/>
      <c r="HS86" s="13"/>
      <c r="HT86" s="13"/>
      <c r="HU86" s="13"/>
      <c r="HV86" s="13"/>
      <c r="HW86" s="13"/>
      <c r="HX86" s="13"/>
      <c r="HY86" s="13"/>
      <c r="HZ86" s="13"/>
      <c r="IA86" s="13"/>
      <c r="IB86" s="13"/>
      <c r="IC86" s="13"/>
      <c r="ID86" s="13"/>
      <c r="IE86" s="13"/>
      <c r="IF86" s="13"/>
      <c r="IG86" s="13"/>
      <c r="IH86" s="13"/>
      <c r="II86" s="13"/>
      <c r="IJ86" s="13"/>
      <c r="IK86" s="13"/>
      <c r="IL86" s="13"/>
      <c r="IM86" s="13"/>
      <c r="IN86" s="13"/>
      <c r="IO86" s="13"/>
      <c r="IP86" s="13"/>
      <c r="IQ86" s="13"/>
      <c r="IR86" s="13"/>
      <c r="IS86" s="13"/>
      <c r="IT86" s="13"/>
      <c r="IU86" s="13"/>
      <c r="IV86" s="13"/>
      <c r="IW86" s="13"/>
      <c r="IX86" s="13"/>
      <c r="IY86" s="13"/>
      <c r="IZ86" s="13"/>
      <c r="JA86" s="13"/>
      <c r="JB86" s="13"/>
      <c r="JC86" s="13"/>
      <c r="JD86" s="13"/>
      <c r="JE86" s="13"/>
      <c r="JF86" s="13"/>
      <c r="JG86" s="13"/>
      <c r="JH86" s="13"/>
      <c r="JI86" s="13"/>
      <c r="JJ86" s="13"/>
      <c r="JK86" s="13"/>
      <c r="JL86" s="13"/>
      <c r="JM86" s="13"/>
      <c r="JN86" s="13"/>
      <c r="JO86" s="13"/>
      <c r="JP86" s="13"/>
      <c r="JQ86" s="13"/>
      <c r="JR86" s="13"/>
      <c r="JS86" s="13"/>
      <c r="JT86" s="13"/>
      <c r="JU86" s="13"/>
      <c r="JV86" s="13"/>
      <c r="JW86" s="13"/>
      <c r="JX86" s="13"/>
      <c r="JY86" s="13"/>
      <c r="JZ86" s="13"/>
      <c r="KA86" s="13"/>
      <c r="KB86" s="13"/>
      <c r="KC86" s="13"/>
      <c r="KD86" s="13"/>
      <c r="KE86" s="13"/>
      <c r="KF86" s="13"/>
      <c r="KG86" s="13"/>
      <c r="KH86" s="13"/>
      <c r="KI86" s="13"/>
      <c r="KJ86" s="13"/>
      <c r="KK86" s="13"/>
      <c r="KL86" s="13"/>
      <c r="KM86" s="13"/>
      <c r="KN86" s="13"/>
      <c r="KO86" s="13"/>
      <c r="KP86" s="13"/>
      <c r="KQ86" s="13"/>
      <c r="KR86" s="13"/>
      <c r="KS86" s="13"/>
      <c r="KT86" s="13"/>
      <c r="KU86" s="13"/>
      <c r="KV86" s="13"/>
      <c r="KW86" s="13"/>
      <c r="KX86" s="13"/>
      <c r="KY86" s="13"/>
      <c r="KZ86" s="13"/>
      <c r="LA86" s="13"/>
      <c r="LB86" s="13"/>
      <c r="LC86" s="13"/>
      <c r="LD86" s="13"/>
      <c r="LE86" s="13"/>
      <c r="LF86" s="13"/>
      <c r="LG86" s="13"/>
      <c r="LH86" s="13"/>
      <c r="LI86" s="13"/>
      <c r="LJ86" s="13"/>
      <c r="LK86" s="13"/>
      <c r="LL86" s="13"/>
      <c r="LM86" s="13"/>
      <c r="LN86" s="13"/>
      <c r="LO86" s="13"/>
      <c r="LP86" s="13"/>
      <c r="LQ86" s="13"/>
      <c r="LR86" s="13"/>
      <c r="LS86" s="13"/>
      <c r="LT86" s="13"/>
      <c r="LU86" s="13"/>
      <c r="LV86" s="13"/>
      <c r="LW86" s="13"/>
      <c r="LX86" s="13"/>
      <c r="LY86" s="13"/>
      <c r="LZ86" s="13"/>
      <c r="MA86" s="13"/>
      <c r="MB86" s="13"/>
      <c r="MC86" s="13"/>
      <c r="MD86" s="13"/>
      <c r="ME86" s="13"/>
      <c r="MF86" s="13"/>
      <c r="MG86" s="13"/>
      <c r="MH86" s="13"/>
      <c r="MI86" s="13"/>
      <c r="MJ86" s="13"/>
      <c r="MK86" s="13"/>
      <c r="ML86" s="13"/>
      <c r="MM86" s="13"/>
      <c r="MN86" s="13"/>
      <c r="MO86" s="13"/>
      <c r="MP86" s="13"/>
      <c r="MQ86" s="13"/>
      <c r="MR86" s="13"/>
      <c r="MS86" s="13"/>
      <c r="MT86" s="13"/>
      <c r="MU86" s="13"/>
      <c r="MV86" s="13"/>
      <c r="MW86" s="13"/>
      <c r="MX86" s="13"/>
      <c r="MY86" s="13"/>
      <c r="MZ86" s="13"/>
      <c r="NA86" s="13"/>
      <c r="NB86" s="13"/>
      <c r="NC86" s="13"/>
      <c r="ND86" s="13"/>
      <c r="NE86" s="13"/>
    </row>
    <row r="87" spans="1:369" ht="20" customHeight="1" x14ac:dyDescent="0.15">
      <c r="A87" s="138"/>
      <c r="B87" s="139"/>
      <c r="C87" s="15" t="s">
        <v>11</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3"/>
      <c r="FO87" s="13"/>
      <c r="FP87" s="13"/>
      <c r="FQ87" s="13"/>
      <c r="FR87" s="13"/>
      <c r="FS87" s="13"/>
      <c r="FT87" s="13"/>
      <c r="FU87" s="13"/>
      <c r="FV87" s="13"/>
      <c r="FW87" s="13"/>
      <c r="FX87" s="13"/>
      <c r="FY87" s="13"/>
      <c r="FZ87" s="13"/>
      <c r="GA87" s="13"/>
      <c r="GB87" s="13"/>
      <c r="GC87" s="13"/>
      <c r="GD87" s="13"/>
      <c r="GE87" s="13"/>
      <c r="GF87" s="13"/>
      <c r="GG87" s="13"/>
      <c r="GH87" s="13"/>
      <c r="GI87" s="13"/>
      <c r="GJ87" s="13"/>
      <c r="GK87" s="13"/>
      <c r="GL87" s="13"/>
      <c r="GM87" s="13"/>
      <c r="GN87" s="13"/>
      <c r="GO87" s="13"/>
      <c r="GP87" s="13"/>
      <c r="GQ87" s="13"/>
      <c r="GR87" s="13"/>
      <c r="GS87" s="13"/>
      <c r="GT87" s="13"/>
      <c r="GU87" s="13"/>
      <c r="GV87" s="13"/>
      <c r="GW87" s="13"/>
      <c r="GX87" s="13"/>
      <c r="GY87" s="13"/>
      <c r="GZ87" s="13"/>
      <c r="HA87" s="13"/>
      <c r="HB87" s="13"/>
      <c r="HC87" s="13"/>
      <c r="HD87" s="13"/>
      <c r="HE87" s="13"/>
      <c r="HF87" s="13"/>
      <c r="HG87" s="13"/>
      <c r="HH87" s="13"/>
      <c r="HI87" s="13"/>
      <c r="HJ87" s="13"/>
      <c r="HK87" s="13"/>
      <c r="HL87" s="13"/>
      <c r="HM87" s="13"/>
      <c r="HN87" s="13"/>
      <c r="HO87" s="13"/>
      <c r="HP87" s="13"/>
      <c r="HQ87" s="13"/>
      <c r="HR87" s="13"/>
      <c r="HS87" s="13"/>
      <c r="HT87" s="13"/>
      <c r="HU87" s="13"/>
      <c r="HV87" s="13"/>
      <c r="HW87" s="13"/>
      <c r="HX87" s="13"/>
      <c r="HY87" s="13"/>
      <c r="HZ87" s="13"/>
      <c r="IA87" s="13"/>
      <c r="IB87" s="13"/>
      <c r="IC87" s="13"/>
      <c r="ID87" s="13"/>
      <c r="IE87" s="13"/>
      <c r="IF87" s="13"/>
      <c r="IG87" s="13"/>
      <c r="IH87" s="13"/>
      <c r="II87" s="13"/>
      <c r="IJ87" s="13"/>
      <c r="IK87" s="13"/>
      <c r="IL87" s="13"/>
      <c r="IM87" s="13"/>
      <c r="IN87" s="13"/>
      <c r="IO87" s="13"/>
      <c r="IP87" s="13"/>
      <c r="IQ87" s="13"/>
      <c r="IR87" s="13"/>
      <c r="IS87" s="13"/>
      <c r="IT87" s="13"/>
      <c r="IU87" s="13"/>
      <c r="IV87" s="13"/>
      <c r="IW87" s="13"/>
      <c r="IX87" s="13"/>
      <c r="IY87" s="13"/>
      <c r="IZ87" s="13"/>
      <c r="JA87" s="13"/>
      <c r="JB87" s="13"/>
      <c r="JC87" s="13"/>
      <c r="JD87" s="13"/>
      <c r="JE87" s="13"/>
      <c r="JF87" s="13"/>
      <c r="JG87" s="13"/>
      <c r="JH87" s="13"/>
      <c r="JI87" s="13"/>
      <c r="JJ87" s="13"/>
      <c r="JK87" s="13"/>
      <c r="JL87" s="13"/>
      <c r="JM87" s="13"/>
      <c r="JN87" s="13"/>
      <c r="JO87" s="13"/>
      <c r="JP87" s="13"/>
      <c r="JQ87" s="13"/>
      <c r="JR87" s="13"/>
      <c r="JS87" s="13"/>
      <c r="JT87" s="13"/>
      <c r="JU87" s="13"/>
      <c r="JV87" s="13"/>
      <c r="JW87" s="13"/>
      <c r="JX87" s="13"/>
      <c r="JY87" s="13"/>
      <c r="JZ87" s="13"/>
      <c r="KA87" s="13"/>
      <c r="KB87" s="13"/>
      <c r="KC87" s="13"/>
      <c r="KD87" s="13"/>
      <c r="KE87" s="13"/>
      <c r="KF87" s="13"/>
      <c r="KG87" s="13"/>
      <c r="KH87" s="13"/>
      <c r="KI87" s="13"/>
      <c r="KJ87" s="13"/>
      <c r="KK87" s="13"/>
      <c r="KL87" s="13"/>
      <c r="KM87" s="13"/>
      <c r="KN87" s="13"/>
      <c r="KO87" s="13"/>
      <c r="KP87" s="13"/>
      <c r="KQ87" s="13"/>
      <c r="KR87" s="13"/>
      <c r="KS87" s="13"/>
      <c r="KT87" s="13"/>
      <c r="KU87" s="13"/>
      <c r="KV87" s="13"/>
      <c r="KW87" s="13"/>
      <c r="KX87" s="13"/>
      <c r="KY87" s="13"/>
      <c r="KZ87" s="13"/>
      <c r="LA87" s="13"/>
      <c r="LB87" s="13"/>
      <c r="LC87" s="13"/>
      <c r="LD87" s="13"/>
      <c r="LE87" s="13"/>
      <c r="LF87" s="13"/>
      <c r="LG87" s="13"/>
      <c r="LH87" s="13"/>
      <c r="LI87" s="13"/>
      <c r="LJ87" s="13"/>
      <c r="LK87" s="13"/>
      <c r="LL87" s="13"/>
      <c r="LM87" s="13"/>
      <c r="LN87" s="13"/>
      <c r="LO87" s="13"/>
      <c r="LP87" s="13"/>
      <c r="LQ87" s="13"/>
      <c r="LR87" s="13"/>
      <c r="LS87" s="13"/>
      <c r="LT87" s="13"/>
      <c r="LU87" s="13"/>
      <c r="LV87" s="13"/>
      <c r="LW87" s="13"/>
      <c r="LX87" s="13"/>
      <c r="LY87" s="13"/>
      <c r="LZ87" s="13"/>
      <c r="MA87" s="13"/>
      <c r="MB87" s="13"/>
      <c r="MC87" s="13"/>
      <c r="MD87" s="13"/>
      <c r="ME87" s="13"/>
      <c r="MF87" s="13"/>
      <c r="MG87" s="13"/>
      <c r="MH87" s="13"/>
      <c r="MI87" s="13"/>
      <c r="MJ87" s="13"/>
      <c r="MK87" s="13"/>
      <c r="ML87" s="13"/>
      <c r="MM87" s="13"/>
      <c r="MN87" s="13"/>
      <c r="MO87" s="13"/>
      <c r="MP87" s="13"/>
      <c r="MQ87" s="13"/>
      <c r="MR87" s="13"/>
      <c r="MS87" s="13"/>
      <c r="MT87" s="13"/>
      <c r="MU87" s="13"/>
      <c r="MV87" s="13"/>
      <c r="MW87" s="13"/>
      <c r="MX87" s="13"/>
      <c r="MY87" s="13"/>
      <c r="MZ87" s="13"/>
      <c r="NA87" s="13"/>
      <c r="NB87" s="13"/>
      <c r="NC87" s="13"/>
      <c r="ND87" s="13"/>
      <c r="NE87" s="13"/>
    </row>
    <row r="88" spans="1:369" ht="20" customHeight="1" x14ac:dyDescent="0.15">
      <c r="A88" s="140"/>
      <c r="B88" s="141"/>
      <c r="C88" s="15" t="s">
        <v>12</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c r="EI88" s="13"/>
      <c r="EJ88" s="13"/>
      <c r="EK88" s="13"/>
      <c r="EL88" s="13"/>
      <c r="EM88" s="13"/>
      <c r="EN88" s="13"/>
      <c r="EO88" s="13"/>
      <c r="EP88" s="13"/>
      <c r="EQ88" s="13"/>
      <c r="ER88" s="13"/>
      <c r="ES88" s="13"/>
      <c r="ET88" s="13"/>
      <c r="EU88" s="13"/>
      <c r="EV88" s="13"/>
      <c r="EW88" s="13"/>
      <c r="EX88" s="13"/>
      <c r="EY88" s="13"/>
      <c r="EZ88" s="13"/>
      <c r="FA88" s="13"/>
      <c r="FB88" s="13"/>
      <c r="FC88" s="13"/>
      <c r="FD88" s="13"/>
      <c r="FE88" s="13"/>
      <c r="FF88" s="13"/>
      <c r="FG88" s="13"/>
      <c r="FH88" s="13"/>
      <c r="FI88" s="13"/>
      <c r="FJ88" s="13"/>
      <c r="FK88" s="13"/>
      <c r="FL88" s="13"/>
      <c r="FM88" s="13"/>
      <c r="FN88" s="13"/>
      <c r="FO88" s="13"/>
      <c r="FP88" s="13"/>
      <c r="FQ88" s="13"/>
      <c r="FR88" s="13"/>
      <c r="FS88" s="13"/>
      <c r="FT88" s="13"/>
      <c r="FU88" s="13"/>
      <c r="FV88" s="13"/>
      <c r="FW88" s="13"/>
      <c r="FX88" s="13"/>
      <c r="FY88" s="13"/>
      <c r="FZ88" s="13"/>
      <c r="GA88" s="13"/>
      <c r="GB88" s="13"/>
      <c r="GC88" s="13"/>
      <c r="GD88" s="13"/>
      <c r="GE88" s="13"/>
      <c r="GF88" s="13"/>
      <c r="GG88" s="13"/>
      <c r="GH88" s="13"/>
      <c r="GI88" s="13"/>
      <c r="GJ88" s="13"/>
      <c r="GK88" s="13"/>
      <c r="GL88" s="13"/>
      <c r="GM88" s="13"/>
      <c r="GN88" s="13"/>
      <c r="GO88" s="13"/>
      <c r="GP88" s="13"/>
      <c r="GQ88" s="13"/>
      <c r="GR88" s="13"/>
      <c r="GS88" s="13"/>
      <c r="GT88" s="13"/>
      <c r="GU88" s="13"/>
      <c r="GV88" s="13"/>
      <c r="GW88" s="13"/>
      <c r="GX88" s="13"/>
      <c r="GY88" s="13"/>
      <c r="GZ88" s="13"/>
      <c r="HA88" s="13"/>
      <c r="HB88" s="13"/>
      <c r="HC88" s="13"/>
      <c r="HD88" s="13"/>
      <c r="HE88" s="13"/>
      <c r="HF88" s="13"/>
      <c r="HG88" s="13"/>
      <c r="HH88" s="13"/>
      <c r="HI88" s="13"/>
      <c r="HJ88" s="13"/>
      <c r="HK88" s="13"/>
      <c r="HL88" s="13"/>
      <c r="HM88" s="13"/>
      <c r="HN88" s="13"/>
      <c r="HO88" s="13"/>
      <c r="HP88" s="13"/>
      <c r="HQ88" s="13"/>
      <c r="HR88" s="13"/>
      <c r="HS88" s="13"/>
      <c r="HT88" s="13"/>
      <c r="HU88" s="13"/>
      <c r="HV88" s="13"/>
      <c r="HW88" s="13"/>
      <c r="HX88" s="13"/>
      <c r="HY88" s="13"/>
      <c r="HZ88" s="13"/>
      <c r="IA88" s="13"/>
      <c r="IB88" s="13"/>
      <c r="IC88" s="13"/>
      <c r="ID88" s="13"/>
      <c r="IE88" s="13"/>
      <c r="IF88" s="13"/>
      <c r="IG88" s="13"/>
      <c r="IH88" s="13"/>
      <c r="II88" s="13"/>
      <c r="IJ88" s="13"/>
      <c r="IK88" s="13"/>
      <c r="IL88" s="13"/>
      <c r="IM88" s="13"/>
      <c r="IN88" s="13"/>
      <c r="IO88" s="13"/>
      <c r="IP88" s="13"/>
      <c r="IQ88" s="13"/>
      <c r="IR88" s="13"/>
      <c r="IS88" s="13"/>
      <c r="IT88" s="13"/>
      <c r="IU88" s="13"/>
      <c r="IV88" s="13"/>
      <c r="IW88" s="13"/>
      <c r="IX88" s="13"/>
      <c r="IY88" s="13"/>
      <c r="IZ88" s="13"/>
      <c r="JA88" s="13"/>
      <c r="JB88" s="13"/>
      <c r="JC88" s="13"/>
      <c r="JD88" s="13"/>
      <c r="JE88" s="13"/>
      <c r="JF88" s="13"/>
      <c r="JG88" s="13"/>
      <c r="JH88" s="13"/>
      <c r="JI88" s="13"/>
      <c r="JJ88" s="13"/>
      <c r="JK88" s="13"/>
      <c r="JL88" s="13"/>
      <c r="JM88" s="13"/>
      <c r="JN88" s="13"/>
      <c r="JO88" s="13"/>
      <c r="JP88" s="13"/>
      <c r="JQ88" s="13"/>
      <c r="JR88" s="13"/>
      <c r="JS88" s="13"/>
      <c r="JT88" s="13"/>
      <c r="JU88" s="13"/>
      <c r="JV88" s="13"/>
      <c r="JW88" s="13"/>
      <c r="JX88" s="13"/>
      <c r="JY88" s="13"/>
      <c r="JZ88" s="13"/>
      <c r="KA88" s="13"/>
      <c r="KB88" s="13"/>
      <c r="KC88" s="13"/>
      <c r="KD88" s="13"/>
      <c r="KE88" s="13"/>
      <c r="KF88" s="13"/>
      <c r="KG88" s="13"/>
      <c r="KH88" s="13"/>
      <c r="KI88" s="13"/>
      <c r="KJ88" s="13"/>
      <c r="KK88" s="13"/>
      <c r="KL88" s="13"/>
      <c r="KM88" s="13"/>
      <c r="KN88" s="13"/>
      <c r="KO88" s="13"/>
      <c r="KP88" s="13"/>
      <c r="KQ88" s="13"/>
      <c r="KR88" s="13"/>
      <c r="KS88" s="13"/>
      <c r="KT88" s="13"/>
      <c r="KU88" s="13"/>
      <c r="KV88" s="13"/>
      <c r="KW88" s="13"/>
      <c r="KX88" s="13"/>
      <c r="KY88" s="13"/>
      <c r="KZ88" s="13"/>
      <c r="LA88" s="13"/>
      <c r="LB88" s="13"/>
      <c r="LC88" s="13"/>
      <c r="LD88" s="13"/>
      <c r="LE88" s="13"/>
      <c r="LF88" s="13"/>
      <c r="LG88" s="13"/>
      <c r="LH88" s="13"/>
      <c r="LI88" s="13"/>
      <c r="LJ88" s="13"/>
      <c r="LK88" s="13"/>
      <c r="LL88" s="13"/>
      <c r="LM88" s="13"/>
      <c r="LN88" s="13"/>
      <c r="LO88" s="13"/>
      <c r="LP88" s="13"/>
      <c r="LQ88" s="13"/>
      <c r="LR88" s="13"/>
      <c r="LS88" s="13"/>
      <c r="LT88" s="13"/>
      <c r="LU88" s="13"/>
      <c r="LV88" s="13"/>
      <c r="LW88" s="13"/>
      <c r="LX88" s="13"/>
      <c r="LY88" s="13"/>
      <c r="LZ88" s="13"/>
      <c r="MA88" s="13"/>
      <c r="MB88" s="13"/>
      <c r="MC88" s="13"/>
      <c r="MD88" s="13"/>
      <c r="ME88" s="13"/>
      <c r="MF88" s="13"/>
      <c r="MG88" s="13"/>
      <c r="MH88" s="13"/>
      <c r="MI88" s="13"/>
      <c r="MJ88" s="13"/>
      <c r="MK88" s="13"/>
      <c r="ML88" s="13"/>
      <c r="MM88" s="13"/>
      <c r="MN88" s="13"/>
      <c r="MO88" s="13"/>
      <c r="MP88" s="13"/>
      <c r="MQ88" s="13"/>
      <c r="MR88" s="13"/>
      <c r="MS88" s="13"/>
      <c r="MT88" s="13"/>
      <c r="MU88" s="13"/>
      <c r="MV88" s="13"/>
      <c r="MW88" s="13"/>
      <c r="MX88" s="13"/>
      <c r="MY88" s="13"/>
      <c r="MZ88" s="13"/>
      <c r="NA88" s="13"/>
      <c r="NB88" s="13"/>
      <c r="NC88" s="13"/>
      <c r="ND88" s="13"/>
      <c r="NE88" s="13"/>
    </row>
    <row r="89" spans="1:369" ht="20" customHeight="1" x14ac:dyDescent="0.15">
      <c r="A89" s="136" t="s">
        <v>33</v>
      </c>
      <c r="B89" s="137"/>
      <c r="C89" s="15" t="s">
        <v>10</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c r="EI89" s="13"/>
      <c r="EJ89" s="13"/>
      <c r="EK89" s="13"/>
      <c r="EL89" s="13"/>
      <c r="EM89" s="13"/>
      <c r="EN89" s="13"/>
      <c r="EO89" s="13"/>
      <c r="EP89" s="13"/>
      <c r="EQ89" s="13"/>
      <c r="ER89" s="13"/>
      <c r="ES89" s="13"/>
      <c r="ET89" s="13"/>
      <c r="EU89" s="13"/>
      <c r="EV89" s="13"/>
      <c r="EW89" s="13"/>
      <c r="EX89" s="13"/>
      <c r="EY89" s="13"/>
      <c r="EZ89" s="13"/>
      <c r="FA89" s="13"/>
      <c r="FB89" s="13"/>
      <c r="FC89" s="13"/>
      <c r="FD89" s="13"/>
      <c r="FE89" s="13"/>
      <c r="FF89" s="13"/>
      <c r="FG89" s="13"/>
      <c r="FH89" s="13"/>
      <c r="FI89" s="13"/>
      <c r="FJ89" s="13"/>
      <c r="FK89" s="13"/>
      <c r="FL89" s="13"/>
      <c r="FM89" s="13"/>
      <c r="FN89" s="13"/>
      <c r="FO89" s="13"/>
      <c r="FP89" s="13"/>
      <c r="FQ89" s="13"/>
      <c r="FR89" s="13"/>
      <c r="FS89" s="13"/>
      <c r="FT89" s="13"/>
      <c r="FU89" s="13"/>
      <c r="FV89" s="13"/>
      <c r="FW89" s="13"/>
      <c r="FX89" s="13"/>
      <c r="FY89" s="13"/>
      <c r="FZ89" s="13"/>
      <c r="GA89" s="13"/>
      <c r="GB89" s="13"/>
      <c r="GC89" s="13"/>
      <c r="GD89" s="13"/>
      <c r="GE89" s="13"/>
      <c r="GF89" s="13"/>
      <c r="GG89" s="13"/>
      <c r="GH89" s="13"/>
      <c r="GI89" s="13"/>
      <c r="GJ89" s="13"/>
      <c r="GK89" s="13"/>
      <c r="GL89" s="13"/>
      <c r="GM89" s="13"/>
      <c r="GN89" s="13"/>
      <c r="GO89" s="13"/>
      <c r="GP89" s="13"/>
      <c r="GQ89" s="13"/>
      <c r="GR89" s="13"/>
      <c r="GS89" s="13"/>
      <c r="GT89" s="13"/>
      <c r="GU89" s="13"/>
      <c r="GV89" s="13"/>
      <c r="GW89" s="13"/>
      <c r="GX89" s="13"/>
      <c r="GY89" s="13"/>
      <c r="GZ89" s="13"/>
      <c r="HA89" s="13"/>
      <c r="HB89" s="13"/>
      <c r="HC89" s="13"/>
      <c r="HD89" s="13"/>
      <c r="HE89" s="13"/>
      <c r="HF89" s="13"/>
      <c r="HG89" s="13"/>
      <c r="HH89" s="13"/>
      <c r="HI89" s="13"/>
      <c r="HJ89" s="13"/>
      <c r="HK89" s="13"/>
      <c r="HL89" s="13"/>
      <c r="HM89" s="13"/>
      <c r="HN89" s="13"/>
      <c r="HO89" s="13"/>
      <c r="HP89" s="13"/>
      <c r="HQ89" s="13"/>
      <c r="HR89" s="13"/>
      <c r="HS89" s="13"/>
      <c r="HT89" s="13"/>
      <c r="HU89" s="13"/>
      <c r="HV89" s="13"/>
      <c r="HW89" s="13"/>
      <c r="HX89" s="13"/>
      <c r="HY89" s="13"/>
      <c r="HZ89" s="13"/>
      <c r="IA89" s="13"/>
      <c r="IB89" s="13"/>
      <c r="IC89" s="13"/>
      <c r="ID89" s="13"/>
      <c r="IE89" s="13"/>
      <c r="IF89" s="13"/>
      <c r="IG89" s="13"/>
      <c r="IH89" s="13"/>
      <c r="II89" s="13"/>
      <c r="IJ89" s="13"/>
      <c r="IK89" s="13"/>
      <c r="IL89" s="13"/>
      <c r="IM89" s="13"/>
      <c r="IN89" s="13"/>
      <c r="IO89" s="13"/>
      <c r="IP89" s="13"/>
      <c r="IQ89" s="13"/>
      <c r="IR89" s="13"/>
      <c r="IS89" s="13"/>
      <c r="IT89" s="13"/>
      <c r="IU89" s="13"/>
      <c r="IV89" s="13"/>
      <c r="IW89" s="13"/>
      <c r="IX89" s="13"/>
      <c r="IY89" s="13"/>
      <c r="IZ89" s="13"/>
      <c r="JA89" s="13"/>
      <c r="JB89" s="13"/>
      <c r="JC89" s="13"/>
      <c r="JD89" s="13"/>
      <c r="JE89" s="13"/>
      <c r="JF89" s="13"/>
      <c r="JG89" s="13"/>
      <c r="JH89" s="13"/>
      <c r="JI89" s="13"/>
      <c r="JJ89" s="13"/>
      <c r="JK89" s="13"/>
      <c r="JL89" s="13"/>
      <c r="JM89" s="13"/>
      <c r="JN89" s="13"/>
      <c r="JO89" s="13"/>
      <c r="JP89" s="13"/>
      <c r="JQ89" s="13"/>
      <c r="JR89" s="13"/>
      <c r="JS89" s="13"/>
      <c r="JT89" s="13"/>
      <c r="JU89" s="13"/>
      <c r="JV89" s="13"/>
      <c r="JW89" s="13"/>
      <c r="JX89" s="13"/>
      <c r="JY89" s="13"/>
      <c r="JZ89" s="13"/>
      <c r="KA89" s="13"/>
      <c r="KB89" s="13"/>
      <c r="KC89" s="13"/>
      <c r="KD89" s="13"/>
      <c r="KE89" s="13"/>
      <c r="KF89" s="13"/>
      <c r="KG89" s="13"/>
      <c r="KH89" s="13"/>
      <c r="KI89" s="13"/>
      <c r="KJ89" s="13"/>
      <c r="KK89" s="13"/>
      <c r="KL89" s="13"/>
      <c r="KM89" s="13"/>
      <c r="KN89" s="13"/>
      <c r="KO89" s="13"/>
      <c r="KP89" s="13"/>
      <c r="KQ89" s="13"/>
      <c r="KR89" s="13"/>
      <c r="KS89" s="13"/>
      <c r="KT89" s="13"/>
      <c r="KU89" s="13"/>
      <c r="KV89" s="13"/>
      <c r="KW89" s="13"/>
      <c r="KX89" s="13"/>
      <c r="KY89" s="13"/>
      <c r="KZ89" s="13"/>
      <c r="LA89" s="13"/>
      <c r="LB89" s="13"/>
      <c r="LC89" s="13"/>
      <c r="LD89" s="13"/>
      <c r="LE89" s="13"/>
      <c r="LF89" s="13"/>
      <c r="LG89" s="13"/>
      <c r="LH89" s="13"/>
      <c r="LI89" s="13"/>
      <c r="LJ89" s="13"/>
      <c r="LK89" s="13"/>
      <c r="LL89" s="13"/>
      <c r="LM89" s="13"/>
      <c r="LN89" s="13"/>
      <c r="LO89" s="13"/>
      <c r="LP89" s="13"/>
      <c r="LQ89" s="13"/>
      <c r="LR89" s="13"/>
      <c r="LS89" s="13"/>
      <c r="LT89" s="13"/>
      <c r="LU89" s="13"/>
      <c r="LV89" s="13"/>
      <c r="LW89" s="13"/>
      <c r="LX89" s="13"/>
      <c r="LY89" s="13"/>
      <c r="LZ89" s="13"/>
      <c r="MA89" s="13"/>
      <c r="MB89" s="13"/>
      <c r="MC89" s="13"/>
      <c r="MD89" s="13"/>
      <c r="ME89" s="13"/>
      <c r="MF89" s="13"/>
      <c r="MG89" s="13"/>
      <c r="MH89" s="13"/>
      <c r="MI89" s="13"/>
      <c r="MJ89" s="13"/>
      <c r="MK89" s="13"/>
      <c r="ML89" s="13"/>
      <c r="MM89" s="13"/>
      <c r="MN89" s="13"/>
      <c r="MO89" s="13"/>
      <c r="MP89" s="13"/>
      <c r="MQ89" s="13"/>
      <c r="MR89" s="13"/>
      <c r="MS89" s="13"/>
      <c r="MT89" s="13"/>
      <c r="MU89" s="13"/>
      <c r="MV89" s="13"/>
      <c r="MW89" s="13"/>
      <c r="MX89" s="13"/>
      <c r="MY89" s="13"/>
      <c r="MZ89" s="13"/>
      <c r="NA89" s="13"/>
      <c r="NB89" s="13"/>
      <c r="NC89" s="13"/>
      <c r="ND89" s="13"/>
      <c r="NE89" s="13"/>
    </row>
    <row r="90" spans="1:369" ht="20" customHeight="1" x14ac:dyDescent="0.15">
      <c r="A90" s="138"/>
      <c r="B90" s="139"/>
      <c r="C90" s="15" t="s">
        <v>11</v>
      </c>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c r="EN90" s="13"/>
      <c r="EO90" s="13"/>
      <c r="EP90" s="13"/>
      <c r="EQ90" s="13"/>
      <c r="ER90" s="13"/>
      <c r="ES90" s="13"/>
      <c r="ET90" s="13"/>
      <c r="EU90" s="13"/>
      <c r="EV90" s="13"/>
      <c r="EW90" s="13"/>
      <c r="EX90" s="13"/>
      <c r="EY90" s="13"/>
      <c r="EZ90" s="13"/>
      <c r="FA90" s="13"/>
      <c r="FB90" s="13"/>
      <c r="FC90" s="13"/>
      <c r="FD90" s="13"/>
      <c r="FE90" s="13"/>
      <c r="FF90" s="13"/>
      <c r="FG90" s="13"/>
      <c r="FH90" s="13"/>
      <c r="FI90" s="13"/>
      <c r="FJ90" s="13"/>
      <c r="FK90" s="13"/>
      <c r="FL90" s="13"/>
      <c r="FM90" s="13"/>
      <c r="FN90" s="13"/>
      <c r="FO90" s="13"/>
      <c r="FP90" s="13"/>
      <c r="FQ90" s="13"/>
      <c r="FR90" s="13"/>
      <c r="FS90" s="13"/>
      <c r="FT90" s="13"/>
      <c r="FU90" s="13"/>
      <c r="FV90" s="13"/>
      <c r="FW90" s="13"/>
      <c r="FX90" s="13"/>
      <c r="FY90" s="13"/>
      <c r="FZ90" s="13"/>
      <c r="GA90" s="13"/>
      <c r="GB90" s="13"/>
      <c r="GC90" s="13"/>
      <c r="GD90" s="13"/>
      <c r="GE90" s="13"/>
      <c r="GF90" s="13"/>
      <c r="GG90" s="13"/>
      <c r="GH90" s="13"/>
      <c r="GI90" s="13"/>
      <c r="GJ90" s="13"/>
      <c r="GK90" s="13"/>
      <c r="GL90" s="13"/>
      <c r="GM90" s="13"/>
      <c r="GN90" s="13"/>
      <c r="GO90" s="13"/>
      <c r="GP90" s="13"/>
      <c r="GQ90" s="13"/>
      <c r="GR90" s="13"/>
      <c r="GS90" s="13"/>
      <c r="GT90" s="13"/>
      <c r="GU90" s="13"/>
      <c r="GV90" s="13"/>
      <c r="GW90" s="13"/>
      <c r="GX90" s="13"/>
      <c r="GY90" s="13"/>
      <c r="GZ90" s="13"/>
      <c r="HA90" s="13"/>
      <c r="HB90" s="13"/>
      <c r="HC90" s="13"/>
      <c r="HD90" s="13"/>
      <c r="HE90" s="13"/>
      <c r="HF90" s="13"/>
      <c r="HG90" s="13"/>
      <c r="HH90" s="13"/>
      <c r="HI90" s="13"/>
      <c r="HJ90" s="13"/>
      <c r="HK90" s="13"/>
      <c r="HL90" s="13"/>
      <c r="HM90" s="13"/>
      <c r="HN90" s="13"/>
      <c r="HO90" s="13"/>
      <c r="HP90" s="13"/>
      <c r="HQ90" s="13"/>
      <c r="HR90" s="13"/>
      <c r="HS90" s="13"/>
      <c r="HT90" s="13"/>
      <c r="HU90" s="13"/>
      <c r="HV90" s="13"/>
      <c r="HW90" s="13"/>
      <c r="HX90" s="13"/>
      <c r="HY90" s="13"/>
      <c r="HZ90" s="13"/>
      <c r="IA90" s="13"/>
      <c r="IB90" s="13"/>
      <c r="IC90" s="13"/>
      <c r="ID90" s="13"/>
      <c r="IE90" s="13"/>
      <c r="IF90" s="13"/>
      <c r="IG90" s="13"/>
      <c r="IH90" s="13"/>
      <c r="II90" s="13"/>
      <c r="IJ90" s="13"/>
      <c r="IK90" s="13"/>
      <c r="IL90" s="13"/>
      <c r="IM90" s="13"/>
      <c r="IN90" s="13"/>
      <c r="IO90" s="13"/>
      <c r="IP90" s="13"/>
      <c r="IQ90" s="13"/>
      <c r="IR90" s="13"/>
      <c r="IS90" s="13"/>
      <c r="IT90" s="13"/>
      <c r="IU90" s="13"/>
      <c r="IV90" s="13"/>
      <c r="IW90" s="13"/>
      <c r="IX90" s="13"/>
      <c r="IY90" s="13"/>
      <c r="IZ90" s="13"/>
      <c r="JA90" s="13"/>
      <c r="JB90" s="13"/>
      <c r="JC90" s="13"/>
      <c r="JD90" s="13"/>
      <c r="JE90" s="13"/>
      <c r="JF90" s="13"/>
      <c r="JG90" s="13"/>
      <c r="JH90" s="13"/>
      <c r="JI90" s="13"/>
      <c r="JJ90" s="13"/>
      <c r="JK90" s="13"/>
      <c r="JL90" s="13"/>
      <c r="JM90" s="13"/>
      <c r="JN90" s="13"/>
      <c r="JO90" s="13"/>
      <c r="JP90" s="13"/>
      <c r="JQ90" s="13"/>
      <c r="JR90" s="13"/>
      <c r="JS90" s="13"/>
      <c r="JT90" s="13"/>
      <c r="JU90" s="13"/>
      <c r="JV90" s="13"/>
      <c r="JW90" s="13"/>
      <c r="JX90" s="13"/>
      <c r="JY90" s="13"/>
      <c r="JZ90" s="13"/>
      <c r="KA90" s="13"/>
      <c r="KB90" s="13"/>
      <c r="KC90" s="13"/>
      <c r="KD90" s="13"/>
      <c r="KE90" s="13"/>
      <c r="KF90" s="13"/>
      <c r="KG90" s="13"/>
      <c r="KH90" s="13"/>
      <c r="KI90" s="13"/>
      <c r="KJ90" s="13"/>
      <c r="KK90" s="13"/>
      <c r="KL90" s="13"/>
      <c r="KM90" s="13"/>
      <c r="KN90" s="13"/>
      <c r="KO90" s="13"/>
      <c r="KP90" s="13"/>
      <c r="KQ90" s="13"/>
      <c r="KR90" s="13"/>
      <c r="KS90" s="13"/>
      <c r="KT90" s="13"/>
      <c r="KU90" s="13"/>
      <c r="KV90" s="13"/>
      <c r="KW90" s="13"/>
      <c r="KX90" s="13"/>
      <c r="KY90" s="13"/>
      <c r="KZ90" s="13"/>
      <c r="LA90" s="13"/>
      <c r="LB90" s="13"/>
      <c r="LC90" s="13"/>
      <c r="LD90" s="13"/>
      <c r="LE90" s="13"/>
      <c r="LF90" s="13"/>
      <c r="LG90" s="13"/>
      <c r="LH90" s="13"/>
      <c r="LI90" s="13"/>
      <c r="LJ90" s="13"/>
      <c r="LK90" s="13"/>
      <c r="LL90" s="13"/>
      <c r="LM90" s="13"/>
      <c r="LN90" s="13"/>
      <c r="LO90" s="13"/>
      <c r="LP90" s="13"/>
      <c r="LQ90" s="13"/>
      <c r="LR90" s="13"/>
      <c r="LS90" s="13"/>
      <c r="LT90" s="13"/>
      <c r="LU90" s="13"/>
      <c r="LV90" s="13"/>
      <c r="LW90" s="13"/>
      <c r="LX90" s="13"/>
      <c r="LY90" s="13"/>
      <c r="LZ90" s="13"/>
      <c r="MA90" s="13"/>
      <c r="MB90" s="13"/>
      <c r="MC90" s="13"/>
      <c r="MD90" s="13"/>
      <c r="ME90" s="13"/>
      <c r="MF90" s="13"/>
      <c r="MG90" s="13"/>
      <c r="MH90" s="13"/>
      <c r="MI90" s="13"/>
      <c r="MJ90" s="13"/>
      <c r="MK90" s="13"/>
      <c r="ML90" s="13"/>
      <c r="MM90" s="13"/>
      <c r="MN90" s="13"/>
      <c r="MO90" s="13"/>
      <c r="MP90" s="13"/>
      <c r="MQ90" s="13"/>
      <c r="MR90" s="13"/>
      <c r="MS90" s="13"/>
      <c r="MT90" s="13"/>
      <c r="MU90" s="13"/>
      <c r="MV90" s="13"/>
      <c r="MW90" s="13"/>
      <c r="MX90" s="13"/>
      <c r="MY90" s="13"/>
      <c r="MZ90" s="13"/>
      <c r="NA90" s="13"/>
      <c r="NB90" s="13"/>
      <c r="NC90" s="13"/>
      <c r="ND90" s="13"/>
      <c r="NE90" s="13"/>
    </row>
    <row r="91" spans="1:369" ht="20" customHeight="1" x14ac:dyDescent="0.15">
      <c r="A91" s="140"/>
      <c r="B91" s="141"/>
      <c r="C91" s="15" t="s">
        <v>12</v>
      </c>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3"/>
      <c r="DL91" s="13"/>
      <c r="DM91" s="13"/>
      <c r="DN91" s="13"/>
      <c r="DO91" s="13"/>
      <c r="DP91" s="13"/>
      <c r="DQ91" s="13"/>
      <c r="DR91" s="13"/>
      <c r="DS91" s="13"/>
      <c r="DT91" s="13"/>
      <c r="DU91" s="13"/>
      <c r="DV91" s="13"/>
      <c r="DW91" s="13"/>
      <c r="DX91" s="13"/>
      <c r="DY91" s="13"/>
      <c r="DZ91" s="13"/>
      <c r="EA91" s="13"/>
      <c r="EB91" s="13"/>
      <c r="EC91" s="13"/>
      <c r="ED91" s="13"/>
      <c r="EE91" s="13"/>
      <c r="EF91" s="13"/>
      <c r="EG91" s="13"/>
      <c r="EH91" s="13"/>
      <c r="EI91" s="13"/>
      <c r="EJ91" s="13"/>
      <c r="EK91" s="13"/>
      <c r="EL91" s="13"/>
      <c r="EM91" s="13"/>
      <c r="EN91" s="13"/>
      <c r="EO91" s="13"/>
      <c r="EP91" s="13"/>
      <c r="EQ91" s="13"/>
      <c r="ER91" s="13"/>
      <c r="ES91" s="13"/>
      <c r="ET91" s="13"/>
      <c r="EU91" s="13"/>
      <c r="EV91" s="13"/>
      <c r="EW91" s="13"/>
      <c r="EX91" s="13"/>
      <c r="EY91" s="13"/>
      <c r="EZ91" s="13"/>
      <c r="FA91" s="13"/>
      <c r="FB91" s="13"/>
      <c r="FC91" s="13"/>
      <c r="FD91" s="13"/>
      <c r="FE91" s="13"/>
      <c r="FF91" s="13"/>
      <c r="FG91" s="13"/>
      <c r="FH91" s="13"/>
      <c r="FI91" s="13"/>
      <c r="FJ91" s="13"/>
      <c r="FK91" s="13"/>
      <c r="FL91" s="13"/>
      <c r="FM91" s="13"/>
      <c r="FN91" s="13"/>
      <c r="FO91" s="13"/>
      <c r="FP91" s="13"/>
      <c r="FQ91" s="13"/>
      <c r="FR91" s="13"/>
      <c r="FS91" s="13"/>
      <c r="FT91" s="13"/>
      <c r="FU91" s="13"/>
      <c r="FV91" s="13"/>
      <c r="FW91" s="13"/>
      <c r="FX91" s="13"/>
      <c r="FY91" s="13"/>
      <c r="FZ91" s="13"/>
      <c r="GA91" s="13"/>
      <c r="GB91" s="13"/>
      <c r="GC91" s="13"/>
      <c r="GD91" s="13"/>
      <c r="GE91" s="13"/>
      <c r="GF91" s="13"/>
      <c r="GG91" s="13"/>
      <c r="GH91" s="13"/>
      <c r="GI91" s="13"/>
      <c r="GJ91" s="13"/>
      <c r="GK91" s="13"/>
      <c r="GL91" s="13"/>
      <c r="GM91" s="13"/>
      <c r="GN91" s="13"/>
      <c r="GO91" s="13"/>
      <c r="GP91" s="13"/>
      <c r="GQ91" s="13"/>
      <c r="GR91" s="13"/>
      <c r="GS91" s="13"/>
      <c r="GT91" s="13"/>
      <c r="GU91" s="13"/>
      <c r="GV91" s="13"/>
      <c r="GW91" s="13"/>
      <c r="GX91" s="13"/>
      <c r="GY91" s="13"/>
      <c r="GZ91" s="13"/>
      <c r="HA91" s="13"/>
      <c r="HB91" s="13"/>
      <c r="HC91" s="13"/>
      <c r="HD91" s="13"/>
      <c r="HE91" s="13"/>
      <c r="HF91" s="13"/>
      <c r="HG91" s="13"/>
      <c r="HH91" s="13"/>
      <c r="HI91" s="13"/>
      <c r="HJ91" s="13"/>
      <c r="HK91" s="13"/>
      <c r="HL91" s="13"/>
      <c r="HM91" s="13"/>
      <c r="HN91" s="13"/>
      <c r="HO91" s="13"/>
      <c r="HP91" s="13"/>
      <c r="HQ91" s="13"/>
      <c r="HR91" s="13"/>
      <c r="HS91" s="13"/>
      <c r="HT91" s="13"/>
      <c r="HU91" s="13"/>
      <c r="HV91" s="13"/>
      <c r="HW91" s="13"/>
      <c r="HX91" s="13"/>
      <c r="HY91" s="13"/>
      <c r="HZ91" s="13"/>
      <c r="IA91" s="13"/>
      <c r="IB91" s="13"/>
      <c r="IC91" s="13"/>
      <c r="ID91" s="13"/>
      <c r="IE91" s="13"/>
      <c r="IF91" s="13"/>
      <c r="IG91" s="13"/>
      <c r="IH91" s="13"/>
      <c r="II91" s="13"/>
      <c r="IJ91" s="13"/>
      <c r="IK91" s="13"/>
      <c r="IL91" s="13"/>
      <c r="IM91" s="13"/>
      <c r="IN91" s="13"/>
      <c r="IO91" s="13"/>
      <c r="IP91" s="13"/>
      <c r="IQ91" s="13"/>
      <c r="IR91" s="13"/>
      <c r="IS91" s="13"/>
      <c r="IT91" s="13"/>
      <c r="IU91" s="13"/>
      <c r="IV91" s="13"/>
      <c r="IW91" s="13"/>
      <c r="IX91" s="13"/>
      <c r="IY91" s="13"/>
      <c r="IZ91" s="13"/>
      <c r="JA91" s="13"/>
      <c r="JB91" s="13"/>
      <c r="JC91" s="13"/>
      <c r="JD91" s="13"/>
      <c r="JE91" s="13"/>
      <c r="JF91" s="13"/>
      <c r="JG91" s="13"/>
      <c r="JH91" s="13"/>
      <c r="JI91" s="13"/>
      <c r="JJ91" s="13"/>
      <c r="JK91" s="13"/>
      <c r="JL91" s="13"/>
      <c r="JM91" s="13"/>
      <c r="JN91" s="13"/>
      <c r="JO91" s="13"/>
      <c r="JP91" s="13"/>
      <c r="JQ91" s="13"/>
      <c r="JR91" s="13"/>
      <c r="JS91" s="13"/>
      <c r="JT91" s="13"/>
      <c r="JU91" s="13"/>
      <c r="JV91" s="13"/>
      <c r="JW91" s="13"/>
      <c r="JX91" s="13"/>
      <c r="JY91" s="13"/>
      <c r="JZ91" s="13"/>
      <c r="KA91" s="13"/>
      <c r="KB91" s="13"/>
      <c r="KC91" s="13"/>
      <c r="KD91" s="13"/>
      <c r="KE91" s="13"/>
      <c r="KF91" s="13"/>
      <c r="KG91" s="13"/>
      <c r="KH91" s="13"/>
      <c r="KI91" s="13"/>
      <c r="KJ91" s="13"/>
      <c r="KK91" s="13"/>
      <c r="KL91" s="13"/>
      <c r="KM91" s="13"/>
      <c r="KN91" s="13"/>
      <c r="KO91" s="13"/>
      <c r="KP91" s="13"/>
      <c r="KQ91" s="13"/>
      <c r="KR91" s="13"/>
      <c r="KS91" s="13"/>
      <c r="KT91" s="13"/>
      <c r="KU91" s="13"/>
      <c r="KV91" s="13"/>
      <c r="KW91" s="13"/>
      <c r="KX91" s="13"/>
      <c r="KY91" s="13"/>
      <c r="KZ91" s="13"/>
      <c r="LA91" s="13"/>
      <c r="LB91" s="13"/>
      <c r="LC91" s="13"/>
      <c r="LD91" s="13"/>
      <c r="LE91" s="13"/>
      <c r="LF91" s="13"/>
      <c r="LG91" s="13"/>
      <c r="LH91" s="13"/>
      <c r="LI91" s="13"/>
      <c r="LJ91" s="13"/>
      <c r="LK91" s="13"/>
      <c r="LL91" s="13"/>
      <c r="LM91" s="13"/>
      <c r="LN91" s="13"/>
      <c r="LO91" s="13"/>
      <c r="LP91" s="13"/>
      <c r="LQ91" s="13"/>
      <c r="LR91" s="13"/>
      <c r="LS91" s="13"/>
      <c r="LT91" s="13"/>
      <c r="LU91" s="13"/>
      <c r="LV91" s="13"/>
      <c r="LW91" s="13"/>
      <c r="LX91" s="13"/>
      <c r="LY91" s="13"/>
      <c r="LZ91" s="13"/>
      <c r="MA91" s="13"/>
      <c r="MB91" s="13"/>
      <c r="MC91" s="13"/>
      <c r="MD91" s="13"/>
      <c r="ME91" s="13"/>
      <c r="MF91" s="13"/>
      <c r="MG91" s="13"/>
      <c r="MH91" s="13"/>
      <c r="MI91" s="13"/>
      <c r="MJ91" s="13"/>
      <c r="MK91" s="13"/>
      <c r="ML91" s="13"/>
      <c r="MM91" s="13"/>
      <c r="MN91" s="13"/>
      <c r="MO91" s="13"/>
      <c r="MP91" s="13"/>
      <c r="MQ91" s="13"/>
      <c r="MR91" s="13"/>
      <c r="MS91" s="13"/>
      <c r="MT91" s="13"/>
      <c r="MU91" s="13"/>
      <c r="MV91" s="13"/>
      <c r="MW91" s="13"/>
      <c r="MX91" s="13"/>
      <c r="MY91" s="13"/>
      <c r="MZ91" s="13"/>
      <c r="NA91" s="13"/>
      <c r="NB91" s="13"/>
      <c r="NC91" s="13"/>
      <c r="ND91" s="13"/>
      <c r="NE91" s="13"/>
    </row>
  </sheetData>
  <mergeCells count="30">
    <mergeCell ref="A89:B91"/>
    <mergeCell ref="A68:B70"/>
    <mergeCell ref="A71:B73"/>
    <mergeCell ref="A50:B52"/>
    <mergeCell ref="A53:B55"/>
    <mergeCell ref="A2:B4"/>
    <mergeCell ref="A5:B7"/>
    <mergeCell ref="A8:B10"/>
    <mergeCell ref="A11:B13"/>
    <mergeCell ref="A86:B88"/>
    <mergeCell ref="A32:B34"/>
    <mergeCell ref="A35:B37"/>
    <mergeCell ref="A14:B16"/>
    <mergeCell ref="A17:B19"/>
    <mergeCell ref="A38:B40"/>
    <mergeCell ref="A41:B43"/>
    <mergeCell ref="A44:B46"/>
    <mergeCell ref="A47:B49"/>
    <mergeCell ref="A20:B22"/>
    <mergeCell ref="A23:B25"/>
    <mergeCell ref="A26:B28"/>
    <mergeCell ref="A29:B31"/>
    <mergeCell ref="A74:B76"/>
    <mergeCell ref="A77:B79"/>
    <mergeCell ref="A80:B82"/>
    <mergeCell ref="A83:B85"/>
    <mergeCell ref="A56:B58"/>
    <mergeCell ref="A59:B61"/>
    <mergeCell ref="A62:B64"/>
    <mergeCell ref="A65:B67"/>
  </mergeCells>
  <phoneticPr fontId="4" type="noConversion"/>
  <conditionalFormatting sqref="D32:ND91">
    <cfRule type="expression" dxfId="1" priority="4">
      <formula>WEEKDAY(2,B34)&gt;=6</formula>
    </cfRule>
  </conditionalFormatting>
  <conditionalFormatting sqref="D1:NE91">
    <cfRule type="expression" dxfId="0" priority="1">
      <formula>WEEKDAY(D1:$NE$1,2)=6</formula>
    </cfRule>
  </conditionalFormatting>
  <pageMargins left="0.7" right="0.7" top="0.78740157499999996" bottom="0.78740157499999996" header="0.3" footer="0.3"/>
  <pageSetup paperSize="9" scale="65" orientation="portrait" horizontalDpi="0" verticalDpi="0"/>
  <colBreaks count="11" manualBreakCount="11">
    <brk id="33" max="1048575" man="1"/>
    <brk id="61" max="1048575" man="1"/>
    <brk id="92" max="1048575" man="1"/>
    <brk id="122" max="1048575" man="1"/>
    <brk id="153" max="1048575" man="1"/>
    <brk id="183" max="1048575" man="1"/>
    <brk id="214" max="1048575" man="1"/>
    <brk id="245" max="1048575" man="1"/>
    <brk id="275" max="1048575" man="1"/>
    <brk id="306" max="1048575" man="1"/>
    <brk id="336"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Zeit</vt:lpstr>
      <vt:lpstr>Tabelle1</vt:lpstr>
      <vt:lpstr>Schicht</vt:lpstr>
      <vt:lpstr>Zeit!Arbeitszeitrapport</vt:lpstr>
      <vt:lpstr>Zeit!asd</vt:lpstr>
      <vt:lpstr>Zeit!Druckbereich</vt:lpstr>
      <vt:lpstr>Zeit!Drucktitel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Christoph Schürch</cp:lastModifiedBy>
  <cp:lastPrinted>2024-10-29T12:32:24Z</cp:lastPrinted>
  <dcterms:created xsi:type="dcterms:W3CDTF">2012-01-24T13:21:19Z</dcterms:created>
  <dcterms:modified xsi:type="dcterms:W3CDTF">2025-07-18T23:52:48Z</dcterms:modified>
  <cp:category/>
</cp:coreProperties>
</file>