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ate1904="1" codeName="DieseArbeitsmappe"/>
  <mc:AlternateContent xmlns:mc="http://schemas.openxmlformats.org/markup-compatibility/2006">
    <mc:Choice Requires="x15">
      <x15ac:absPath xmlns:x15ac="http://schemas.microsoft.com/office/spreadsheetml/2010/11/ac" url="/Volumes/Spit/Tactical Software/Quali Time/"/>
    </mc:Choice>
  </mc:AlternateContent>
  <xr:revisionPtr revIDLastSave="0" documentId="13_ncr:1_{0BC45CF1-38A5-A841-92DC-AEF704458869}" xr6:coauthVersionLast="47" xr6:coauthVersionMax="47" xr10:uidLastSave="{00000000-0000-0000-0000-000000000000}"/>
  <bookViews>
    <workbookView xWindow="0" yWindow="620" windowWidth="28800" windowHeight="16120" xr2:uid="{00000000-000D-0000-FFFF-FFFF00000000}"/>
  </bookViews>
  <sheets>
    <sheet name="Zeit" sheetId="6" r:id="rId1"/>
    <sheet name="Tabelle1" sheetId="13" r:id="rId2"/>
    <sheet name="Schicht" sheetId="12" r:id="rId3"/>
  </sheets>
  <definedNames>
    <definedName name="Arbeitszeitrapport" localSheetId="0">Zeit!$2:$18</definedName>
    <definedName name="asd" localSheetId="0">Zeit!$2:$18</definedName>
    <definedName name="_xlnm.Print_Area" localSheetId="0">Zeit!$A$1:$BU$386</definedName>
    <definedName name="_xlnm.Print_Titles" localSheetId="0">Zeit!$1:$18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22" i="6" l="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V22" i="6"/>
  <c r="V23" i="6"/>
  <c r="V24" i="6"/>
  <c r="V25"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V161" i="6"/>
  <c r="V162" i="6"/>
  <c r="V163" i="6"/>
  <c r="V164" i="6"/>
  <c r="V165" i="6"/>
  <c r="V166" i="6"/>
  <c r="V167" i="6"/>
  <c r="V168" i="6"/>
  <c r="V169" i="6"/>
  <c r="V170" i="6"/>
  <c r="V171" i="6"/>
  <c r="V172" i="6"/>
  <c r="V173" i="6"/>
  <c r="V174" i="6"/>
  <c r="V175" i="6"/>
  <c r="V176" i="6"/>
  <c r="V177" i="6"/>
  <c r="V178" i="6"/>
  <c r="V179" i="6"/>
  <c r="V180" i="6"/>
  <c r="V181" i="6"/>
  <c r="V182" i="6"/>
  <c r="V183" i="6"/>
  <c r="V184" i="6"/>
  <c r="V185" i="6"/>
  <c r="V186" i="6"/>
  <c r="V187" i="6"/>
  <c r="V188" i="6"/>
  <c r="V189" i="6"/>
  <c r="V190" i="6"/>
  <c r="V191" i="6"/>
  <c r="V192" i="6"/>
  <c r="V193" i="6"/>
  <c r="V194" i="6"/>
  <c r="V195" i="6"/>
  <c r="V196" i="6"/>
  <c r="V197" i="6"/>
  <c r="V198" i="6"/>
  <c r="V199" i="6"/>
  <c r="V200" i="6"/>
  <c r="V201" i="6"/>
  <c r="V202" i="6"/>
  <c r="V203" i="6"/>
  <c r="V204" i="6"/>
  <c r="V205" i="6"/>
  <c r="V206" i="6"/>
  <c r="V207" i="6"/>
  <c r="V208" i="6"/>
  <c r="V209" i="6"/>
  <c r="V210" i="6"/>
  <c r="V211" i="6"/>
  <c r="V212" i="6"/>
  <c r="V213" i="6"/>
  <c r="V214" i="6"/>
  <c r="V215" i="6"/>
  <c r="V216" i="6"/>
  <c r="V217" i="6"/>
  <c r="V218" i="6"/>
  <c r="V219" i="6"/>
  <c r="V220" i="6"/>
  <c r="V221" i="6"/>
  <c r="V222" i="6"/>
  <c r="V223" i="6"/>
  <c r="V224" i="6"/>
  <c r="V225" i="6"/>
  <c r="V226" i="6"/>
  <c r="V227" i="6"/>
  <c r="V228" i="6"/>
  <c r="V229" i="6"/>
  <c r="V230" i="6"/>
  <c r="V231" i="6"/>
  <c r="V232" i="6"/>
  <c r="V233" i="6"/>
  <c r="V234" i="6"/>
  <c r="V235" i="6"/>
  <c r="V236" i="6"/>
  <c r="V237" i="6"/>
  <c r="V238" i="6"/>
  <c r="V239" i="6"/>
  <c r="V240" i="6"/>
  <c r="V241" i="6"/>
  <c r="V242" i="6"/>
  <c r="V243" i="6"/>
  <c r="V244" i="6"/>
  <c r="V245" i="6"/>
  <c r="V246" i="6"/>
  <c r="V247" i="6"/>
  <c r="V248" i="6"/>
  <c r="V249" i="6"/>
  <c r="V250" i="6"/>
  <c r="V251" i="6"/>
  <c r="V252" i="6"/>
  <c r="V253" i="6"/>
  <c r="V254" i="6"/>
  <c r="V255" i="6"/>
  <c r="V256" i="6"/>
  <c r="V257" i="6"/>
  <c r="V258" i="6"/>
  <c r="V259" i="6"/>
  <c r="V260" i="6"/>
  <c r="V261" i="6"/>
  <c r="V262" i="6"/>
  <c r="V263" i="6"/>
  <c r="V264" i="6"/>
  <c r="V265" i="6"/>
  <c r="V266" i="6"/>
  <c r="V267" i="6"/>
  <c r="V268" i="6"/>
  <c r="V269" i="6"/>
  <c r="V270" i="6"/>
  <c r="V271" i="6"/>
  <c r="V272" i="6"/>
  <c r="V273" i="6"/>
  <c r="V274" i="6"/>
  <c r="V275" i="6"/>
  <c r="V276" i="6"/>
  <c r="V277" i="6"/>
  <c r="V278" i="6"/>
  <c r="V279" i="6"/>
  <c r="V280" i="6"/>
  <c r="V281" i="6"/>
  <c r="V282" i="6"/>
  <c r="V283" i="6"/>
  <c r="V284" i="6"/>
  <c r="V285" i="6"/>
  <c r="V286" i="6"/>
  <c r="V287" i="6"/>
  <c r="V288" i="6"/>
  <c r="V289" i="6"/>
  <c r="V290" i="6"/>
  <c r="V291" i="6"/>
  <c r="V292" i="6"/>
  <c r="V293" i="6"/>
  <c r="V294" i="6"/>
  <c r="V295" i="6"/>
  <c r="V296" i="6"/>
  <c r="V297" i="6"/>
  <c r="V298" i="6"/>
  <c r="V299" i="6"/>
  <c r="V300" i="6"/>
  <c r="V301" i="6"/>
  <c r="V302" i="6"/>
  <c r="V303" i="6"/>
  <c r="V304" i="6"/>
  <c r="V305" i="6"/>
  <c r="V306" i="6"/>
  <c r="V307" i="6"/>
  <c r="V308" i="6"/>
  <c r="V309" i="6"/>
  <c r="V310" i="6"/>
  <c r="V311" i="6"/>
  <c r="V312" i="6"/>
  <c r="V313" i="6"/>
  <c r="V314" i="6"/>
  <c r="V315" i="6"/>
  <c r="V316" i="6"/>
  <c r="V317" i="6"/>
  <c r="V318" i="6"/>
  <c r="V319" i="6"/>
  <c r="V320" i="6"/>
  <c r="V321" i="6"/>
  <c r="V322" i="6"/>
  <c r="V323" i="6"/>
  <c r="V324" i="6"/>
  <c r="V325" i="6"/>
  <c r="V326" i="6"/>
  <c r="V327" i="6"/>
  <c r="V328" i="6"/>
  <c r="V329" i="6"/>
  <c r="V330" i="6"/>
  <c r="V331" i="6"/>
  <c r="V332" i="6"/>
  <c r="V333" i="6"/>
  <c r="V334" i="6"/>
  <c r="V335" i="6"/>
  <c r="V336" i="6"/>
  <c r="V337" i="6"/>
  <c r="V338" i="6"/>
  <c r="V339" i="6"/>
  <c r="V340" i="6"/>
  <c r="V341" i="6"/>
  <c r="V342" i="6"/>
  <c r="V343" i="6"/>
  <c r="V344" i="6"/>
  <c r="V345" i="6"/>
  <c r="V346" i="6"/>
  <c r="V347" i="6"/>
  <c r="V348" i="6"/>
  <c r="V349" i="6"/>
  <c r="V350" i="6"/>
  <c r="V351" i="6"/>
  <c r="V352" i="6"/>
  <c r="V353" i="6"/>
  <c r="V354" i="6"/>
  <c r="V355" i="6"/>
  <c r="V356" i="6"/>
  <c r="V357" i="6"/>
  <c r="V358" i="6"/>
  <c r="V359" i="6"/>
  <c r="V360" i="6"/>
  <c r="V361" i="6"/>
  <c r="V362" i="6"/>
  <c r="V363" i="6"/>
  <c r="V364" i="6"/>
  <c r="V365" i="6"/>
  <c r="V366" i="6"/>
  <c r="V367" i="6"/>
  <c r="V368" i="6"/>
  <c r="V369" i="6"/>
  <c r="V370" i="6"/>
  <c r="V371" i="6"/>
  <c r="V372" i="6"/>
  <c r="V373" i="6"/>
  <c r="V374" i="6"/>
  <c r="V375" i="6"/>
  <c r="V376" i="6"/>
  <c r="V377" i="6"/>
  <c r="V378" i="6"/>
  <c r="V379" i="6"/>
  <c r="V380" i="6"/>
  <c r="V381" i="6"/>
  <c r="V382" i="6"/>
  <c r="V383" i="6"/>
  <c r="V384"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310" i="6"/>
  <c r="F311" i="6"/>
  <c r="F312" i="6"/>
  <c r="F313" i="6"/>
  <c r="F314" i="6"/>
  <c r="F315" i="6"/>
  <c r="F316" i="6"/>
  <c r="F317" i="6"/>
  <c r="F318" i="6"/>
  <c r="F319" i="6"/>
  <c r="F320" i="6"/>
  <c r="F321" i="6"/>
  <c r="F322" i="6"/>
  <c r="F323" i="6"/>
  <c r="F324" i="6"/>
  <c r="F325" i="6"/>
  <c r="F326" i="6"/>
  <c r="F327" i="6"/>
  <c r="F328" i="6"/>
  <c r="F329" i="6"/>
  <c r="F330" i="6"/>
  <c r="F331" i="6"/>
  <c r="F332" i="6"/>
  <c r="F333" i="6"/>
  <c r="F334" i="6"/>
  <c r="F335" i="6"/>
  <c r="F336" i="6"/>
  <c r="F337" i="6"/>
  <c r="F338" i="6"/>
  <c r="F339" i="6"/>
  <c r="F340" i="6"/>
  <c r="F341" i="6"/>
  <c r="F342" i="6"/>
  <c r="F343" i="6"/>
  <c r="F344" i="6"/>
  <c r="F345" i="6"/>
  <c r="F346" i="6"/>
  <c r="F347" i="6"/>
  <c r="F348" i="6"/>
  <c r="F349" i="6"/>
  <c r="F350" i="6"/>
  <c r="F351" i="6"/>
  <c r="F352" i="6"/>
  <c r="F353" i="6"/>
  <c r="F354" i="6"/>
  <c r="F355" i="6"/>
  <c r="F356" i="6"/>
  <c r="F357" i="6"/>
  <c r="F358" i="6"/>
  <c r="F359" i="6"/>
  <c r="F360" i="6"/>
  <c r="F361" i="6"/>
  <c r="F362" i="6"/>
  <c r="F363" i="6"/>
  <c r="F364" i="6"/>
  <c r="F365" i="6"/>
  <c r="F366" i="6"/>
  <c r="F367" i="6"/>
  <c r="F368" i="6"/>
  <c r="F369" i="6"/>
  <c r="F370" i="6"/>
  <c r="F371" i="6"/>
  <c r="F372" i="6"/>
  <c r="F373" i="6"/>
  <c r="F374" i="6"/>
  <c r="F375" i="6"/>
  <c r="F376" i="6"/>
  <c r="F377" i="6"/>
  <c r="F378" i="6"/>
  <c r="F379" i="6"/>
  <c r="F380" i="6"/>
  <c r="F381" i="6"/>
  <c r="F382" i="6"/>
  <c r="F383" i="6"/>
  <c r="F384" i="6"/>
  <c r="F388" i="6"/>
  <c r="F389" i="6"/>
  <c r="F390" i="6"/>
  <c r="F391" i="6"/>
  <c r="F392" i="6"/>
  <c r="F393" i="6"/>
  <c r="F394" i="6"/>
  <c r="F395" i="6"/>
  <c r="F396" i="6"/>
  <c r="F397" i="6"/>
  <c r="F398" i="6"/>
  <c r="F399" i="6"/>
  <c r="F400" i="6"/>
  <c r="F401" i="6"/>
  <c r="F402" i="6"/>
  <c r="F403" i="6"/>
  <c r="F404" i="6"/>
  <c r="F405" i="6"/>
  <c r="F406" i="6"/>
  <c r="F407" i="6"/>
  <c r="F408" i="6"/>
  <c r="F409" i="6"/>
  <c r="F410" i="6"/>
  <c r="F411" i="6"/>
  <c r="F412" i="6"/>
  <c r="F413" i="6"/>
  <c r="F414" i="6"/>
  <c r="F415" i="6"/>
  <c r="F416" i="6"/>
  <c r="F417" i="6"/>
  <c r="F418" i="6"/>
  <c r="F419" i="6"/>
  <c r="F420" i="6"/>
  <c r="F421" i="6"/>
  <c r="F422" i="6"/>
  <c r="F423" i="6"/>
  <c r="F424" i="6"/>
  <c r="F425" i="6"/>
  <c r="F426" i="6"/>
  <c r="F427" i="6"/>
  <c r="F428" i="6"/>
  <c r="F429" i="6"/>
  <c r="F430" i="6"/>
  <c r="F431" i="6"/>
  <c r="F432" i="6"/>
  <c r="F433" i="6"/>
  <c r="F434" i="6"/>
  <c r="F435" i="6"/>
  <c r="F436" i="6"/>
  <c r="F437" i="6"/>
  <c r="F438" i="6"/>
  <c r="F439" i="6"/>
  <c r="F440" i="6"/>
  <c r="F441" i="6"/>
  <c r="F442" i="6"/>
  <c r="F443" i="6"/>
  <c r="F444" i="6"/>
  <c r="F445" i="6"/>
  <c r="F446" i="6"/>
  <c r="F447" i="6"/>
  <c r="F448" i="6"/>
  <c r="F449" i="6"/>
  <c r="F450" i="6"/>
  <c r="F451" i="6"/>
  <c r="F452" i="6"/>
  <c r="F453" i="6"/>
  <c r="F454" i="6"/>
  <c r="F455" i="6"/>
  <c r="F456" i="6"/>
  <c r="F457" i="6"/>
  <c r="F458" i="6"/>
  <c r="F459" i="6"/>
  <c r="F460" i="6"/>
  <c r="F461" i="6"/>
  <c r="F462" i="6"/>
  <c r="F463" i="6"/>
  <c r="F464" i="6"/>
  <c r="F465" i="6"/>
  <c r="F466" i="6"/>
  <c r="F467" i="6"/>
  <c r="F468" i="6"/>
  <c r="F469" i="6"/>
  <c r="F470" i="6"/>
  <c r="F471" i="6"/>
  <c r="F472" i="6"/>
  <c r="F473" i="6"/>
  <c r="F474" i="6"/>
  <c r="F475" i="6"/>
  <c r="F476" i="6"/>
  <c r="F477" i="6"/>
  <c r="F478" i="6"/>
  <c r="F479" i="6"/>
  <c r="F480" i="6"/>
  <c r="F481" i="6"/>
  <c r="F482" i="6"/>
  <c r="F483" i="6"/>
  <c r="F484" i="6"/>
  <c r="F485" i="6"/>
  <c r="F486" i="6"/>
  <c r="F487" i="6"/>
  <c r="F488" i="6"/>
  <c r="F489" i="6"/>
  <c r="F490" i="6"/>
  <c r="F491" i="6"/>
  <c r="F492" i="6"/>
  <c r="F493" i="6"/>
  <c r="F494" i="6"/>
  <c r="F495" i="6"/>
  <c r="F496" i="6"/>
  <c r="F497" i="6"/>
  <c r="F498" i="6"/>
  <c r="F499" i="6"/>
  <c r="F500" i="6"/>
  <c r="F501" i="6"/>
  <c r="F502" i="6"/>
  <c r="F503" i="6"/>
  <c r="F504" i="6"/>
  <c r="F505" i="6"/>
  <c r="F506" i="6"/>
  <c r="F507" i="6"/>
  <c r="F508" i="6"/>
  <c r="F509" i="6"/>
  <c r="F510" i="6"/>
  <c r="F511" i="6"/>
  <c r="F512" i="6"/>
  <c r="F513" i="6"/>
  <c r="F514" i="6"/>
  <c r="F515" i="6"/>
  <c r="F516" i="6"/>
  <c r="F517" i="6"/>
  <c r="F518" i="6"/>
  <c r="F519" i="6"/>
  <c r="F520" i="6"/>
  <c r="F521" i="6"/>
  <c r="F522" i="6"/>
  <c r="F523" i="6"/>
  <c r="F524" i="6"/>
  <c r="F525" i="6"/>
  <c r="F526" i="6"/>
  <c r="F527" i="6"/>
  <c r="F528" i="6"/>
  <c r="F529" i="6"/>
  <c r="F530" i="6"/>
  <c r="F531" i="6"/>
  <c r="F532" i="6"/>
  <c r="F533" i="6"/>
  <c r="F534" i="6"/>
  <c r="F535" i="6"/>
  <c r="F536" i="6"/>
  <c r="F537" i="6"/>
  <c r="F538" i="6"/>
  <c r="F539" i="6"/>
  <c r="F540" i="6"/>
  <c r="F541" i="6"/>
  <c r="F542" i="6"/>
  <c r="F543" i="6"/>
  <c r="F544" i="6"/>
  <c r="F545" i="6"/>
  <c r="F546" i="6"/>
  <c r="F547" i="6"/>
  <c r="F548" i="6"/>
  <c r="F549" i="6"/>
  <c r="F550" i="6"/>
  <c r="F551" i="6"/>
  <c r="F552" i="6"/>
  <c r="F553" i="6"/>
  <c r="F554" i="6"/>
  <c r="F555" i="6"/>
  <c r="F556" i="6"/>
  <c r="F557" i="6"/>
  <c r="F558" i="6"/>
  <c r="F559" i="6"/>
  <c r="F560" i="6"/>
  <c r="F561" i="6"/>
  <c r="F562" i="6"/>
  <c r="F563" i="6"/>
  <c r="F564" i="6"/>
  <c r="F565" i="6"/>
  <c r="F566" i="6"/>
  <c r="F567" i="6"/>
  <c r="F568" i="6"/>
  <c r="F569" i="6"/>
  <c r="F570" i="6"/>
  <c r="F571" i="6"/>
  <c r="F572" i="6"/>
  <c r="F573" i="6"/>
  <c r="F574" i="6"/>
  <c r="F575" i="6"/>
  <c r="F576" i="6"/>
  <c r="F577" i="6"/>
  <c r="F578" i="6"/>
  <c r="F579" i="6"/>
  <c r="F580" i="6"/>
  <c r="F581" i="6"/>
  <c r="F582" i="6"/>
  <c r="F583" i="6"/>
  <c r="F584" i="6"/>
  <c r="F585" i="6"/>
  <c r="F586" i="6"/>
  <c r="F587" i="6"/>
  <c r="F588" i="6"/>
  <c r="F589" i="6"/>
  <c r="F590" i="6"/>
  <c r="F591" i="6"/>
  <c r="F592" i="6"/>
  <c r="F593" i="6"/>
  <c r="F594" i="6"/>
  <c r="F595" i="6"/>
  <c r="F596" i="6"/>
  <c r="F597" i="6"/>
  <c r="F598" i="6"/>
  <c r="F599" i="6"/>
  <c r="F600" i="6"/>
  <c r="F601" i="6"/>
  <c r="F602" i="6"/>
  <c r="F603" i="6"/>
  <c r="F604" i="6"/>
  <c r="F605" i="6"/>
  <c r="F606" i="6"/>
  <c r="F607" i="6"/>
  <c r="F608" i="6"/>
  <c r="F609" i="6"/>
  <c r="F610" i="6"/>
  <c r="F611" i="6"/>
  <c r="F612" i="6"/>
  <c r="F613" i="6"/>
  <c r="F614" i="6"/>
  <c r="F615" i="6"/>
  <c r="F616" i="6"/>
  <c r="F617" i="6"/>
  <c r="F618" i="6"/>
  <c r="F619" i="6"/>
  <c r="F620" i="6"/>
  <c r="F621" i="6"/>
  <c r="F622" i="6"/>
  <c r="F623" i="6"/>
  <c r="F624" i="6"/>
  <c r="F625" i="6"/>
  <c r="F626" i="6"/>
  <c r="F627" i="6"/>
  <c r="F628" i="6"/>
  <c r="F629" i="6"/>
  <c r="F630" i="6"/>
  <c r="F631" i="6"/>
  <c r="F632" i="6"/>
  <c r="F633" i="6"/>
  <c r="F634" i="6"/>
  <c r="F635" i="6"/>
  <c r="F636" i="6"/>
  <c r="F637" i="6"/>
  <c r="F638" i="6"/>
  <c r="F639" i="6"/>
  <c r="F640" i="6"/>
  <c r="F641" i="6"/>
  <c r="F642" i="6"/>
  <c r="F643" i="6"/>
  <c r="F644" i="6"/>
  <c r="F645" i="6"/>
  <c r="F646" i="6"/>
  <c r="F647" i="6"/>
  <c r="F648" i="6"/>
  <c r="F649" i="6"/>
  <c r="F650" i="6"/>
  <c r="F651" i="6"/>
  <c r="F652" i="6"/>
  <c r="F653" i="6"/>
  <c r="F654" i="6"/>
  <c r="F655" i="6"/>
  <c r="F656" i="6"/>
  <c r="F657" i="6"/>
  <c r="F658" i="6"/>
  <c r="F659" i="6"/>
  <c r="F660" i="6"/>
  <c r="F661" i="6"/>
  <c r="F662" i="6"/>
  <c r="F663" i="6"/>
  <c r="F664" i="6"/>
  <c r="F665" i="6"/>
  <c r="F666" i="6"/>
  <c r="F667" i="6"/>
  <c r="F668" i="6"/>
  <c r="F669" i="6"/>
  <c r="F670" i="6"/>
  <c r="F671" i="6"/>
  <c r="F672" i="6"/>
  <c r="F673" i="6"/>
  <c r="F674" i="6"/>
  <c r="F675" i="6"/>
  <c r="F676" i="6"/>
  <c r="F677" i="6"/>
  <c r="F678" i="6"/>
  <c r="F679" i="6"/>
  <c r="F680" i="6"/>
  <c r="F681" i="6"/>
  <c r="F682" i="6"/>
  <c r="F683" i="6"/>
  <c r="F684" i="6"/>
  <c r="F685" i="6"/>
  <c r="F686" i="6"/>
  <c r="F687" i="6"/>
  <c r="F688" i="6"/>
  <c r="F689" i="6"/>
  <c r="F690" i="6"/>
  <c r="F691" i="6"/>
  <c r="F692" i="6"/>
  <c r="F693" i="6"/>
  <c r="F694" i="6"/>
  <c r="F695" i="6"/>
  <c r="F696" i="6"/>
  <c r="F697" i="6"/>
  <c r="F698" i="6"/>
  <c r="F699" i="6"/>
  <c r="F700" i="6"/>
  <c r="F701" i="6"/>
  <c r="F702" i="6"/>
  <c r="F703" i="6"/>
  <c r="F704" i="6"/>
  <c r="F705" i="6"/>
  <c r="F706" i="6"/>
  <c r="F707" i="6"/>
  <c r="F708" i="6"/>
  <c r="F709" i="6"/>
  <c r="F710" i="6"/>
  <c r="F711" i="6"/>
  <c r="F712" i="6"/>
  <c r="F713" i="6"/>
  <c r="F714" i="6"/>
  <c r="F715" i="6"/>
  <c r="F716" i="6"/>
  <c r="F717" i="6"/>
  <c r="F718" i="6"/>
  <c r="F719" i="6"/>
  <c r="F720" i="6"/>
  <c r="F721" i="6"/>
  <c r="F722" i="6"/>
  <c r="F723" i="6"/>
  <c r="F724" i="6"/>
  <c r="F725" i="6"/>
  <c r="F726" i="6"/>
  <c r="F727" i="6"/>
  <c r="F728" i="6"/>
  <c r="F729" i="6"/>
  <c r="F730" i="6"/>
  <c r="F731" i="6"/>
  <c r="F732" i="6"/>
  <c r="F733" i="6"/>
  <c r="F734" i="6"/>
  <c r="F735" i="6"/>
  <c r="F736" i="6"/>
  <c r="F737" i="6"/>
  <c r="F738" i="6"/>
  <c r="F739" i="6"/>
  <c r="F740" i="6"/>
  <c r="F741" i="6"/>
  <c r="F742" i="6"/>
  <c r="F743" i="6"/>
  <c r="F744" i="6"/>
  <c r="F745" i="6"/>
  <c r="F746" i="6"/>
  <c r="F747" i="6"/>
  <c r="F748" i="6"/>
  <c r="F749" i="6"/>
  <c r="F750" i="6"/>
  <c r="F751" i="6"/>
  <c r="E22" i="6"/>
  <c r="E23" i="6"/>
  <c r="E24" i="6"/>
  <c r="E25"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4" i="6"/>
  <c r="E305" i="6"/>
  <c r="E306" i="6"/>
  <c r="E307" i="6"/>
  <c r="E308" i="6"/>
  <c r="E309" i="6"/>
  <c r="E310" i="6"/>
  <c r="E311" i="6"/>
  <c r="E312" i="6"/>
  <c r="E313" i="6"/>
  <c r="E314" i="6"/>
  <c r="E315" i="6"/>
  <c r="E316" i="6"/>
  <c r="E317" i="6"/>
  <c r="E318" i="6"/>
  <c r="E319" i="6"/>
  <c r="E320" i="6"/>
  <c r="E321" i="6"/>
  <c r="E322" i="6"/>
  <c r="E323" i="6"/>
  <c r="E324" i="6"/>
  <c r="E325" i="6"/>
  <c r="E326" i="6"/>
  <c r="E327" i="6"/>
  <c r="E328" i="6"/>
  <c r="E329" i="6"/>
  <c r="E330" i="6"/>
  <c r="E331" i="6"/>
  <c r="E332" i="6"/>
  <c r="E333" i="6"/>
  <c r="E334" i="6"/>
  <c r="E335" i="6"/>
  <c r="E336" i="6"/>
  <c r="E337" i="6"/>
  <c r="E338" i="6"/>
  <c r="E339" i="6"/>
  <c r="E340" i="6"/>
  <c r="E341" i="6"/>
  <c r="E342" i="6"/>
  <c r="E343" i="6"/>
  <c r="E344" i="6"/>
  <c r="E345" i="6"/>
  <c r="E346"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7" i="6"/>
  <c r="E388" i="6"/>
  <c r="E389" i="6"/>
  <c r="E390" i="6"/>
  <c r="E391" i="6"/>
  <c r="E392" i="6"/>
  <c r="E393" i="6"/>
  <c r="E394" i="6"/>
  <c r="E395" i="6"/>
  <c r="E396" i="6"/>
  <c r="E397" i="6"/>
  <c r="E398" i="6"/>
  <c r="E399" i="6"/>
  <c r="E400" i="6"/>
  <c r="E401" i="6"/>
  <c r="E402" i="6"/>
  <c r="E403" i="6"/>
  <c r="E404" i="6"/>
  <c r="E405" i="6"/>
  <c r="E406" i="6"/>
  <c r="E407" i="6"/>
  <c r="E408" i="6"/>
  <c r="E409" i="6"/>
  <c r="E410" i="6"/>
  <c r="E411" i="6"/>
  <c r="E412" i="6"/>
  <c r="E413" i="6"/>
  <c r="E414" i="6"/>
  <c r="E415" i="6"/>
  <c r="E416" i="6"/>
  <c r="E417" i="6"/>
  <c r="E418" i="6"/>
  <c r="E419" i="6"/>
  <c r="E420" i="6"/>
  <c r="E421" i="6"/>
  <c r="E422" i="6"/>
  <c r="E423" i="6"/>
  <c r="E424" i="6"/>
  <c r="E425" i="6"/>
  <c r="E426" i="6"/>
  <c r="E427" i="6"/>
  <c r="E428" i="6"/>
  <c r="E429" i="6"/>
  <c r="E430" i="6"/>
  <c r="E431" i="6"/>
  <c r="E432" i="6"/>
  <c r="E433" i="6"/>
  <c r="E434" i="6"/>
  <c r="E435" i="6"/>
  <c r="E436" i="6"/>
  <c r="E437" i="6"/>
  <c r="E438" i="6"/>
  <c r="E439" i="6"/>
  <c r="E440" i="6"/>
  <c r="E441" i="6"/>
  <c r="E442" i="6"/>
  <c r="E443" i="6"/>
  <c r="E444" i="6"/>
  <c r="E445" i="6"/>
  <c r="E446" i="6"/>
  <c r="E447" i="6"/>
  <c r="E448" i="6"/>
  <c r="E449" i="6"/>
  <c r="E450" i="6"/>
  <c r="E451" i="6"/>
  <c r="E452" i="6"/>
  <c r="E453" i="6"/>
  <c r="E454" i="6"/>
  <c r="E455" i="6"/>
  <c r="E456" i="6"/>
  <c r="E457" i="6"/>
  <c r="E458" i="6"/>
  <c r="E459" i="6"/>
  <c r="E460" i="6"/>
  <c r="E461" i="6"/>
  <c r="E462" i="6"/>
  <c r="E463" i="6"/>
  <c r="E464" i="6"/>
  <c r="E465" i="6"/>
  <c r="E466" i="6"/>
  <c r="E467" i="6"/>
  <c r="E468" i="6"/>
  <c r="E469" i="6"/>
  <c r="E470" i="6"/>
  <c r="E471" i="6"/>
  <c r="E472" i="6"/>
  <c r="E473" i="6"/>
  <c r="E474" i="6"/>
  <c r="E475" i="6"/>
  <c r="E476" i="6"/>
  <c r="E477" i="6"/>
  <c r="E478" i="6"/>
  <c r="E479" i="6"/>
  <c r="E480" i="6"/>
  <c r="E481" i="6"/>
  <c r="E482" i="6"/>
  <c r="E483" i="6"/>
  <c r="E484" i="6"/>
  <c r="E485" i="6"/>
  <c r="E486" i="6"/>
  <c r="E487" i="6"/>
  <c r="E488" i="6"/>
  <c r="E489" i="6"/>
  <c r="E490" i="6"/>
  <c r="E491" i="6"/>
  <c r="E492" i="6"/>
  <c r="E493" i="6"/>
  <c r="E494" i="6"/>
  <c r="E495" i="6"/>
  <c r="E496" i="6"/>
  <c r="E497" i="6"/>
  <c r="E498" i="6"/>
  <c r="E499" i="6"/>
  <c r="E500" i="6"/>
  <c r="E501" i="6"/>
  <c r="E502" i="6"/>
  <c r="E503" i="6"/>
  <c r="E504" i="6"/>
  <c r="E505" i="6"/>
  <c r="E506" i="6"/>
  <c r="E507" i="6"/>
  <c r="E508" i="6"/>
  <c r="E509" i="6"/>
  <c r="E510" i="6"/>
  <c r="E511" i="6"/>
  <c r="E512" i="6"/>
  <c r="E513" i="6"/>
  <c r="E514" i="6"/>
  <c r="E515" i="6"/>
  <c r="E516" i="6"/>
  <c r="E517" i="6"/>
  <c r="E518" i="6"/>
  <c r="E519" i="6"/>
  <c r="E520" i="6"/>
  <c r="E521" i="6"/>
  <c r="E522" i="6"/>
  <c r="E523" i="6"/>
  <c r="E524" i="6"/>
  <c r="E525" i="6"/>
  <c r="E526" i="6"/>
  <c r="E527" i="6"/>
  <c r="E528" i="6"/>
  <c r="E529" i="6"/>
  <c r="E530" i="6"/>
  <c r="E531" i="6"/>
  <c r="E532" i="6"/>
  <c r="E533" i="6"/>
  <c r="E534" i="6"/>
  <c r="E535" i="6"/>
  <c r="E536" i="6"/>
  <c r="E537" i="6"/>
  <c r="E538" i="6"/>
  <c r="E539" i="6"/>
  <c r="E540" i="6"/>
  <c r="E541" i="6"/>
  <c r="E542" i="6"/>
  <c r="E543" i="6"/>
  <c r="E544" i="6"/>
  <c r="E545" i="6"/>
  <c r="E546" i="6"/>
  <c r="E547" i="6"/>
  <c r="E548" i="6"/>
  <c r="E549" i="6"/>
  <c r="E550" i="6"/>
  <c r="E551" i="6"/>
  <c r="E552" i="6"/>
  <c r="E553" i="6"/>
  <c r="E554" i="6"/>
  <c r="E555" i="6"/>
  <c r="E556" i="6"/>
  <c r="E557" i="6"/>
  <c r="E558" i="6"/>
  <c r="E559" i="6"/>
  <c r="E560" i="6"/>
  <c r="E561" i="6"/>
  <c r="E562" i="6"/>
  <c r="E563" i="6"/>
  <c r="E564" i="6"/>
  <c r="E565" i="6"/>
  <c r="E566" i="6"/>
  <c r="E567" i="6"/>
  <c r="E568" i="6"/>
  <c r="E569" i="6"/>
  <c r="E570" i="6"/>
  <c r="E571" i="6"/>
  <c r="E572" i="6"/>
  <c r="E573" i="6"/>
  <c r="E574" i="6"/>
  <c r="E575" i="6"/>
  <c r="E576" i="6"/>
  <c r="E577" i="6"/>
  <c r="E578" i="6"/>
  <c r="E579" i="6"/>
  <c r="E580" i="6"/>
  <c r="E581" i="6"/>
  <c r="E582" i="6"/>
  <c r="E583" i="6"/>
  <c r="E584" i="6"/>
  <c r="E585" i="6"/>
  <c r="E586" i="6"/>
  <c r="E587" i="6"/>
  <c r="E588" i="6"/>
  <c r="E589" i="6"/>
  <c r="E590" i="6"/>
  <c r="E591" i="6"/>
  <c r="E592" i="6"/>
  <c r="E593" i="6"/>
  <c r="E594" i="6"/>
  <c r="E595" i="6"/>
  <c r="E596" i="6"/>
  <c r="E597" i="6"/>
  <c r="E598" i="6"/>
  <c r="E599" i="6"/>
  <c r="E600" i="6"/>
  <c r="E601" i="6"/>
  <c r="E602" i="6"/>
  <c r="E603" i="6"/>
  <c r="E604" i="6"/>
  <c r="E605" i="6"/>
  <c r="E606" i="6"/>
  <c r="E607" i="6"/>
  <c r="E608" i="6"/>
  <c r="E609" i="6"/>
  <c r="E610" i="6"/>
  <c r="E611" i="6"/>
  <c r="E612" i="6"/>
  <c r="E613" i="6"/>
  <c r="E614" i="6"/>
  <c r="E615" i="6"/>
  <c r="E616" i="6"/>
  <c r="E617" i="6"/>
  <c r="E618" i="6"/>
  <c r="E619" i="6"/>
  <c r="E620" i="6"/>
  <c r="E621" i="6"/>
  <c r="E622" i="6"/>
  <c r="E623" i="6"/>
  <c r="E624" i="6"/>
  <c r="E625" i="6"/>
  <c r="E626" i="6"/>
  <c r="E627" i="6"/>
  <c r="E628" i="6"/>
  <c r="E629" i="6"/>
  <c r="E630" i="6"/>
  <c r="E631" i="6"/>
  <c r="E632" i="6"/>
  <c r="E633" i="6"/>
  <c r="E634" i="6"/>
  <c r="E635" i="6"/>
  <c r="E636" i="6"/>
  <c r="E637" i="6"/>
  <c r="E638" i="6"/>
  <c r="E639" i="6"/>
  <c r="E640" i="6"/>
  <c r="E641" i="6"/>
  <c r="E642" i="6"/>
  <c r="E643" i="6"/>
  <c r="E644" i="6"/>
  <c r="E645" i="6"/>
  <c r="E646" i="6"/>
  <c r="E647" i="6"/>
  <c r="E648" i="6"/>
  <c r="E649" i="6"/>
  <c r="E650" i="6"/>
  <c r="E651" i="6"/>
  <c r="E652" i="6"/>
  <c r="E653" i="6"/>
  <c r="E654" i="6"/>
  <c r="E655" i="6"/>
  <c r="E656" i="6"/>
  <c r="E657" i="6"/>
  <c r="E658" i="6"/>
  <c r="E659" i="6"/>
  <c r="E660" i="6"/>
  <c r="E661" i="6"/>
  <c r="E662" i="6"/>
  <c r="E663" i="6"/>
  <c r="E664" i="6"/>
  <c r="E665" i="6"/>
  <c r="E666" i="6"/>
  <c r="E667" i="6"/>
  <c r="E668" i="6"/>
  <c r="E669" i="6"/>
  <c r="E670" i="6"/>
  <c r="E671" i="6"/>
  <c r="E672" i="6"/>
  <c r="E673" i="6"/>
  <c r="E674" i="6"/>
  <c r="E675" i="6"/>
  <c r="E676" i="6"/>
  <c r="E677" i="6"/>
  <c r="E678" i="6"/>
  <c r="E679" i="6"/>
  <c r="E680" i="6"/>
  <c r="E681" i="6"/>
  <c r="E682" i="6"/>
  <c r="E683" i="6"/>
  <c r="E684" i="6"/>
  <c r="E685" i="6"/>
  <c r="E686" i="6"/>
  <c r="E687" i="6"/>
  <c r="E688" i="6"/>
  <c r="E689" i="6"/>
  <c r="E690" i="6"/>
  <c r="E691" i="6"/>
  <c r="E692" i="6"/>
  <c r="E693" i="6"/>
  <c r="E694" i="6"/>
  <c r="E695" i="6"/>
  <c r="E696" i="6"/>
  <c r="E697" i="6"/>
  <c r="E698" i="6"/>
  <c r="E699" i="6"/>
  <c r="E700" i="6"/>
  <c r="E701" i="6"/>
  <c r="E702" i="6"/>
  <c r="E703" i="6"/>
  <c r="E704" i="6"/>
  <c r="E705" i="6"/>
  <c r="E706" i="6"/>
  <c r="E707" i="6"/>
  <c r="E708" i="6"/>
  <c r="E709" i="6"/>
  <c r="E710" i="6"/>
  <c r="E711" i="6"/>
  <c r="E712" i="6"/>
  <c r="E713" i="6"/>
  <c r="E714" i="6"/>
  <c r="E715" i="6"/>
  <c r="E716" i="6"/>
  <c r="E717" i="6"/>
  <c r="E718" i="6"/>
  <c r="E719" i="6"/>
  <c r="E720" i="6"/>
  <c r="E721" i="6"/>
  <c r="E722" i="6"/>
  <c r="E723" i="6"/>
  <c r="E724" i="6"/>
  <c r="E725" i="6"/>
  <c r="E726" i="6"/>
  <c r="E727" i="6"/>
  <c r="E728" i="6"/>
  <c r="E729" i="6"/>
  <c r="E730" i="6"/>
  <c r="E731" i="6"/>
  <c r="E732" i="6"/>
  <c r="E733" i="6"/>
  <c r="E734" i="6"/>
  <c r="E735" i="6"/>
  <c r="E736" i="6"/>
  <c r="E737" i="6"/>
  <c r="E738" i="6"/>
  <c r="E739" i="6"/>
  <c r="E740" i="6"/>
  <c r="E741" i="6"/>
  <c r="E742" i="6"/>
  <c r="E743" i="6"/>
  <c r="E744" i="6"/>
  <c r="E745" i="6"/>
  <c r="E746" i="6"/>
  <c r="E747" i="6"/>
  <c r="E748" i="6"/>
  <c r="E749" i="6"/>
  <c r="E750" i="6"/>
  <c r="E75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X172" i="6"/>
  <c r="X173" i="6"/>
  <c r="X174" i="6"/>
  <c r="X175" i="6"/>
  <c r="X176" i="6"/>
  <c r="X177" i="6"/>
  <c r="X178" i="6"/>
  <c r="X179" i="6"/>
  <c r="X180" i="6"/>
  <c r="X181" i="6"/>
  <c r="X182" i="6"/>
  <c r="X183" i="6"/>
  <c r="X184" i="6"/>
  <c r="X185" i="6"/>
  <c r="X186" i="6"/>
  <c r="X187" i="6"/>
  <c r="X188" i="6"/>
  <c r="X189" i="6"/>
  <c r="X190" i="6"/>
  <c r="X191" i="6"/>
  <c r="X192" i="6"/>
  <c r="X193" i="6"/>
  <c r="X194" i="6"/>
  <c r="X195" i="6"/>
  <c r="X196" i="6"/>
  <c r="X197" i="6"/>
  <c r="X198" i="6"/>
  <c r="X199" i="6"/>
  <c r="X200" i="6"/>
  <c r="X201" i="6"/>
  <c r="X202" i="6"/>
  <c r="X203" i="6"/>
  <c r="X204" i="6"/>
  <c r="X205" i="6"/>
  <c r="X206" i="6"/>
  <c r="X207" i="6"/>
  <c r="X208" i="6"/>
  <c r="X209" i="6"/>
  <c r="X210" i="6"/>
  <c r="X211" i="6"/>
  <c r="X212" i="6"/>
  <c r="X213" i="6"/>
  <c r="X214" i="6"/>
  <c r="X215" i="6"/>
  <c r="X216" i="6"/>
  <c r="X217" i="6"/>
  <c r="X218" i="6"/>
  <c r="X219" i="6"/>
  <c r="X220" i="6"/>
  <c r="X221" i="6"/>
  <c r="X222" i="6"/>
  <c r="X223" i="6"/>
  <c r="X224" i="6"/>
  <c r="X225" i="6"/>
  <c r="X226" i="6"/>
  <c r="X227" i="6"/>
  <c r="X228" i="6"/>
  <c r="X229" i="6"/>
  <c r="X230" i="6"/>
  <c r="X231" i="6"/>
  <c r="X232" i="6"/>
  <c r="X233" i="6"/>
  <c r="X234" i="6"/>
  <c r="X235" i="6"/>
  <c r="X236" i="6"/>
  <c r="X237" i="6"/>
  <c r="X238" i="6"/>
  <c r="X239" i="6"/>
  <c r="X240" i="6"/>
  <c r="X241" i="6"/>
  <c r="X242" i="6"/>
  <c r="X243" i="6"/>
  <c r="X244" i="6"/>
  <c r="X245" i="6"/>
  <c r="X246" i="6"/>
  <c r="X247" i="6"/>
  <c r="X248" i="6"/>
  <c r="X249" i="6"/>
  <c r="X250" i="6"/>
  <c r="X251" i="6"/>
  <c r="X252" i="6"/>
  <c r="X253" i="6"/>
  <c r="X254" i="6"/>
  <c r="X255" i="6"/>
  <c r="X256" i="6"/>
  <c r="X257" i="6"/>
  <c r="X258" i="6"/>
  <c r="X259" i="6"/>
  <c r="X260" i="6"/>
  <c r="X261" i="6"/>
  <c r="X262" i="6"/>
  <c r="X263" i="6"/>
  <c r="X264" i="6"/>
  <c r="X265" i="6"/>
  <c r="X266" i="6"/>
  <c r="X267" i="6"/>
  <c r="X268" i="6"/>
  <c r="X269" i="6"/>
  <c r="X270" i="6"/>
  <c r="X271" i="6"/>
  <c r="X272" i="6"/>
  <c r="X273" i="6"/>
  <c r="X274" i="6"/>
  <c r="X275" i="6"/>
  <c r="X276" i="6"/>
  <c r="X277" i="6"/>
  <c r="X278" i="6"/>
  <c r="X279" i="6"/>
  <c r="X280" i="6"/>
  <c r="X281" i="6"/>
  <c r="X282" i="6"/>
  <c r="X283" i="6"/>
  <c r="X284" i="6"/>
  <c r="X285" i="6"/>
  <c r="X286" i="6"/>
  <c r="X287" i="6"/>
  <c r="X288" i="6"/>
  <c r="X289" i="6"/>
  <c r="X290" i="6"/>
  <c r="X291" i="6"/>
  <c r="X292" i="6"/>
  <c r="X293" i="6"/>
  <c r="X294" i="6"/>
  <c r="X295" i="6"/>
  <c r="X296" i="6"/>
  <c r="X297" i="6"/>
  <c r="X298" i="6"/>
  <c r="X299" i="6"/>
  <c r="X300" i="6"/>
  <c r="X301" i="6"/>
  <c r="X302" i="6"/>
  <c r="X303" i="6"/>
  <c r="X304" i="6"/>
  <c r="X305" i="6"/>
  <c r="X306" i="6"/>
  <c r="X307" i="6"/>
  <c r="X308" i="6"/>
  <c r="X309" i="6"/>
  <c r="X310" i="6"/>
  <c r="X311" i="6"/>
  <c r="X312" i="6"/>
  <c r="X313" i="6"/>
  <c r="X314" i="6"/>
  <c r="X315" i="6"/>
  <c r="X316" i="6"/>
  <c r="X317" i="6"/>
  <c r="X318" i="6"/>
  <c r="X319" i="6"/>
  <c r="X320" i="6"/>
  <c r="X321" i="6"/>
  <c r="X322" i="6"/>
  <c r="X323" i="6"/>
  <c r="X324" i="6"/>
  <c r="X325" i="6"/>
  <c r="X326" i="6"/>
  <c r="X327" i="6"/>
  <c r="X328" i="6"/>
  <c r="X329" i="6"/>
  <c r="X330" i="6"/>
  <c r="X331" i="6"/>
  <c r="X332" i="6"/>
  <c r="X333" i="6"/>
  <c r="X334" i="6"/>
  <c r="X335" i="6"/>
  <c r="X336" i="6"/>
  <c r="X337" i="6"/>
  <c r="X338" i="6"/>
  <c r="X339" i="6"/>
  <c r="X340" i="6"/>
  <c r="X341" i="6"/>
  <c r="X342" i="6"/>
  <c r="X343" i="6"/>
  <c r="X344" i="6"/>
  <c r="X345" i="6"/>
  <c r="X346" i="6"/>
  <c r="X347" i="6"/>
  <c r="X348" i="6"/>
  <c r="X349" i="6"/>
  <c r="X350" i="6"/>
  <c r="X351" i="6"/>
  <c r="X352" i="6"/>
  <c r="X353" i="6"/>
  <c r="X354" i="6"/>
  <c r="X355" i="6"/>
  <c r="X356" i="6"/>
  <c r="X357" i="6"/>
  <c r="X358" i="6"/>
  <c r="X359" i="6"/>
  <c r="X360" i="6"/>
  <c r="X361" i="6"/>
  <c r="X362" i="6"/>
  <c r="X363" i="6"/>
  <c r="X364" i="6"/>
  <c r="X365" i="6"/>
  <c r="X366" i="6"/>
  <c r="X367" i="6"/>
  <c r="X368" i="6"/>
  <c r="X369" i="6"/>
  <c r="X370" i="6"/>
  <c r="X371" i="6"/>
  <c r="X372" i="6"/>
  <c r="X373" i="6"/>
  <c r="X374" i="6"/>
  <c r="X375" i="6"/>
  <c r="X376" i="6"/>
  <c r="X377" i="6"/>
  <c r="X378" i="6"/>
  <c r="X379" i="6"/>
  <c r="X380" i="6"/>
  <c r="X381" i="6"/>
  <c r="X382" i="6"/>
  <c r="X383" i="6"/>
  <c r="X384"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Y75" i="6"/>
  <c r="Y76" i="6"/>
  <c r="Y77" i="6"/>
  <c r="Y78" i="6"/>
  <c r="Y79" i="6"/>
  <c r="Y80" i="6"/>
  <c r="Y81" i="6"/>
  <c r="Y82" i="6"/>
  <c r="Y83" i="6"/>
  <c r="Y84" i="6"/>
  <c r="Y85" i="6"/>
  <c r="Y86" i="6"/>
  <c r="Y87" i="6"/>
  <c r="Y88" i="6"/>
  <c r="Y89" i="6"/>
  <c r="Y90" i="6"/>
  <c r="Y91" i="6"/>
  <c r="Y92" i="6"/>
  <c r="Y93" i="6"/>
  <c r="Y94" i="6"/>
  <c r="Y95" i="6"/>
  <c r="Y96" i="6"/>
  <c r="Y97" i="6"/>
  <c r="Y98" i="6"/>
  <c r="Y99" i="6"/>
  <c r="Y100" i="6"/>
  <c r="Y101" i="6"/>
  <c r="Y102" i="6"/>
  <c r="Y103" i="6"/>
  <c r="Y104" i="6"/>
  <c r="Y105" i="6"/>
  <c r="Y106" i="6"/>
  <c r="Y107" i="6"/>
  <c r="Y108" i="6"/>
  <c r="Y109" i="6"/>
  <c r="Y110" i="6"/>
  <c r="Y111" i="6"/>
  <c r="Y112" i="6"/>
  <c r="Y113" i="6"/>
  <c r="Y114" i="6"/>
  <c r="Y115" i="6"/>
  <c r="Y116" i="6"/>
  <c r="Y117" i="6"/>
  <c r="Y118" i="6"/>
  <c r="Y119" i="6"/>
  <c r="Y120" i="6"/>
  <c r="Y121" i="6"/>
  <c r="Y122" i="6"/>
  <c r="Y123" i="6"/>
  <c r="Y124" i="6"/>
  <c r="Y125" i="6"/>
  <c r="Y126" i="6"/>
  <c r="Y127" i="6"/>
  <c r="Y128" i="6"/>
  <c r="Y129" i="6"/>
  <c r="Y130" i="6"/>
  <c r="Y131" i="6"/>
  <c r="Y132" i="6"/>
  <c r="Y133" i="6"/>
  <c r="Y134" i="6"/>
  <c r="Y135" i="6"/>
  <c r="Y136" i="6"/>
  <c r="Y137" i="6"/>
  <c r="Y138" i="6"/>
  <c r="Y139" i="6"/>
  <c r="Y140" i="6"/>
  <c r="Y141" i="6"/>
  <c r="Y142" i="6"/>
  <c r="Y143" i="6"/>
  <c r="Y144" i="6"/>
  <c r="Y145" i="6"/>
  <c r="Y146" i="6"/>
  <c r="Y147" i="6"/>
  <c r="Y148" i="6"/>
  <c r="Y149" i="6"/>
  <c r="Y150" i="6"/>
  <c r="Y151" i="6"/>
  <c r="Y152" i="6"/>
  <c r="Y153" i="6"/>
  <c r="Y154" i="6"/>
  <c r="Y155" i="6"/>
  <c r="Y156" i="6"/>
  <c r="Y157" i="6"/>
  <c r="Y158" i="6"/>
  <c r="Y159" i="6"/>
  <c r="Y160" i="6"/>
  <c r="Y161" i="6"/>
  <c r="Y162" i="6"/>
  <c r="Y163" i="6"/>
  <c r="Y164" i="6"/>
  <c r="Y165" i="6"/>
  <c r="Y166" i="6"/>
  <c r="Y167" i="6"/>
  <c r="Y168" i="6"/>
  <c r="Y169" i="6"/>
  <c r="Y170" i="6"/>
  <c r="Y171" i="6"/>
  <c r="Y172" i="6"/>
  <c r="Y173" i="6"/>
  <c r="Y174" i="6"/>
  <c r="Y175" i="6"/>
  <c r="Y176" i="6"/>
  <c r="Y177" i="6"/>
  <c r="Y178" i="6"/>
  <c r="Y179" i="6"/>
  <c r="Y180" i="6"/>
  <c r="Y181" i="6"/>
  <c r="Y182" i="6"/>
  <c r="Y183" i="6"/>
  <c r="Y184" i="6"/>
  <c r="Y185" i="6"/>
  <c r="Y186" i="6"/>
  <c r="Y187" i="6"/>
  <c r="Y188" i="6"/>
  <c r="Y189" i="6"/>
  <c r="Y190" i="6"/>
  <c r="Y191" i="6"/>
  <c r="Y192" i="6"/>
  <c r="Y193" i="6"/>
  <c r="Y194" i="6"/>
  <c r="Y195" i="6"/>
  <c r="Y196" i="6"/>
  <c r="Y197" i="6"/>
  <c r="Y198" i="6"/>
  <c r="Y199" i="6"/>
  <c r="Y200" i="6"/>
  <c r="Y201" i="6"/>
  <c r="Y202" i="6"/>
  <c r="Y203" i="6"/>
  <c r="Y204" i="6"/>
  <c r="Y205" i="6"/>
  <c r="Y206" i="6"/>
  <c r="Y207" i="6"/>
  <c r="Y208" i="6"/>
  <c r="Y209" i="6"/>
  <c r="Y210" i="6"/>
  <c r="Y211" i="6"/>
  <c r="Y212" i="6"/>
  <c r="Y213" i="6"/>
  <c r="Y214" i="6"/>
  <c r="Y215" i="6"/>
  <c r="Y216" i="6"/>
  <c r="Y217" i="6"/>
  <c r="Y218" i="6"/>
  <c r="Y219" i="6"/>
  <c r="Y220" i="6"/>
  <c r="Y221" i="6"/>
  <c r="Y222" i="6"/>
  <c r="Y223" i="6"/>
  <c r="Y224" i="6"/>
  <c r="Y225" i="6"/>
  <c r="Y226" i="6"/>
  <c r="Y227" i="6"/>
  <c r="Y228" i="6"/>
  <c r="Y229" i="6"/>
  <c r="Y230" i="6"/>
  <c r="Y231" i="6"/>
  <c r="Y232" i="6"/>
  <c r="Y233" i="6"/>
  <c r="Y234" i="6"/>
  <c r="Y235" i="6"/>
  <c r="Y236" i="6"/>
  <c r="Y237" i="6"/>
  <c r="Y238" i="6"/>
  <c r="Y239" i="6"/>
  <c r="Y240" i="6"/>
  <c r="Y241" i="6"/>
  <c r="Y242" i="6"/>
  <c r="Y243" i="6"/>
  <c r="Y244" i="6"/>
  <c r="Y245" i="6"/>
  <c r="Y246" i="6"/>
  <c r="Y247" i="6"/>
  <c r="Y248" i="6"/>
  <c r="Y249" i="6"/>
  <c r="Y250" i="6"/>
  <c r="Y251" i="6"/>
  <c r="Y252" i="6"/>
  <c r="Y253" i="6"/>
  <c r="Y254" i="6"/>
  <c r="Y255" i="6"/>
  <c r="Y256" i="6"/>
  <c r="Y257" i="6"/>
  <c r="Y258" i="6"/>
  <c r="Y259" i="6"/>
  <c r="Y260" i="6"/>
  <c r="Y261" i="6"/>
  <c r="Y262" i="6"/>
  <c r="Y263" i="6"/>
  <c r="Y264" i="6"/>
  <c r="Y265" i="6"/>
  <c r="Y266" i="6"/>
  <c r="Y267" i="6"/>
  <c r="Y268" i="6"/>
  <c r="Y269" i="6"/>
  <c r="Y270" i="6"/>
  <c r="Y271" i="6"/>
  <c r="Y272" i="6"/>
  <c r="Y273" i="6"/>
  <c r="Y274" i="6"/>
  <c r="Y275" i="6"/>
  <c r="Y276" i="6"/>
  <c r="Y277" i="6"/>
  <c r="Y278" i="6"/>
  <c r="Y279" i="6"/>
  <c r="Y280" i="6"/>
  <c r="Y281" i="6"/>
  <c r="Y282" i="6"/>
  <c r="Y283" i="6"/>
  <c r="Y284" i="6"/>
  <c r="Y285" i="6"/>
  <c r="Y286" i="6"/>
  <c r="Y287" i="6"/>
  <c r="Y288" i="6"/>
  <c r="Y289" i="6"/>
  <c r="Y290" i="6"/>
  <c r="Y291" i="6"/>
  <c r="Y292" i="6"/>
  <c r="Y293" i="6"/>
  <c r="Y294" i="6"/>
  <c r="Y295" i="6"/>
  <c r="Y296" i="6"/>
  <c r="Y297" i="6"/>
  <c r="Y298" i="6"/>
  <c r="Y299" i="6"/>
  <c r="Y300" i="6"/>
  <c r="Y301" i="6"/>
  <c r="Y302" i="6"/>
  <c r="Y303" i="6"/>
  <c r="Y304" i="6"/>
  <c r="Y305" i="6"/>
  <c r="Y306" i="6"/>
  <c r="Y307" i="6"/>
  <c r="Y308" i="6"/>
  <c r="Y309" i="6"/>
  <c r="Y310" i="6"/>
  <c r="Y311" i="6"/>
  <c r="Y312" i="6"/>
  <c r="Y313" i="6"/>
  <c r="Y314" i="6"/>
  <c r="Y315" i="6"/>
  <c r="Y316" i="6"/>
  <c r="Y317" i="6"/>
  <c r="Y318" i="6"/>
  <c r="Y319" i="6"/>
  <c r="Y320" i="6"/>
  <c r="Y321" i="6"/>
  <c r="Y322" i="6"/>
  <c r="Y323" i="6"/>
  <c r="Y324" i="6"/>
  <c r="Y325" i="6"/>
  <c r="Y326" i="6"/>
  <c r="Y327" i="6"/>
  <c r="Y328" i="6"/>
  <c r="Y329" i="6"/>
  <c r="Y330" i="6"/>
  <c r="Y331" i="6"/>
  <c r="Y332" i="6"/>
  <c r="Y333" i="6"/>
  <c r="Y334" i="6"/>
  <c r="Y335" i="6"/>
  <c r="Y336" i="6"/>
  <c r="Y337" i="6"/>
  <c r="Y338" i="6"/>
  <c r="Y339" i="6"/>
  <c r="Y340" i="6"/>
  <c r="Y341" i="6"/>
  <c r="Y342" i="6"/>
  <c r="Y343" i="6"/>
  <c r="Y344" i="6"/>
  <c r="Y345" i="6"/>
  <c r="Y346" i="6"/>
  <c r="Y347" i="6"/>
  <c r="Y348" i="6"/>
  <c r="Y349" i="6"/>
  <c r="Y350" i="6"/>
  <c r="Y351" i="6"/>
  <c r="Y352" i="6"/>
  <c r="Y353" i="6"/>
  <c r="Y354" i="6"/>
  <c r="Y355" i="6"/>
  <c r="Y356" i="6"/>
  <c r="Y357" i="6"/>
  <c r="Y358" i="6"/>
  <c r="Y359" i="6"/>
  <c r="Y360" i="6"/>
  <c r="Y361" i="6"/>
  <c r="Y362" i="6"/>
  <c r="Y363" i="6"/>
  <c r="Y364" i="6"/>
  <c r="Y365" i="6"/>
  <c r="Y366" i="6"/>
  <c r="Y367" i="6"/>
  <c r="Y368" i="6"/>
  <c r="Y369" i="6"/>
  <c r="Y370" i="6"/>
  <c r="Y371" i="6"/>
  <c r="Y372" i="6"/>
  <c r="Y373" i="6"/>
  <c r="Y374" i="6"/>
  <c r="Y375" i="6"/>
  <c r="Y376" i="6"/>
  <c r="Y377" i="6"/>
  <c r="Y378" i="6"/>
  <c r="Y379" i="6"/>
  <c r="Y380" i="6"/>
  <c r="Y381" i="6"/>
  <c r="Y382" i="6"/>
  <c r="Y383" i="6"/>
  <c r="Y384" i="6"/>
  <c r="Y388" i="6"/>
  <c r="Y389" i="6"/>
  <c r="Y390" i="6"/>
  <c r="Y391" i="6"/>
  <c r="Y392" i="6"/>
  <c r="Y393" i="6"/>
  <c r="Y394" i="6"/>
  <c r="Y395" i="6"/>
  <c r="Y396" i="6"/>
  <c r="Y397" i="6"/>
  <c r="Y398" i="6"/>
  <c r="Y399" i="6"/>
  <c r="Y400" i="6"/>
  <c r="Y401" i="6"/>
  <c r="Y402" i="6"/>
  <c r="Y403" i="6"/>
  <c r="Y404" i="6"/>
  <c r="Y405" i="6"/>
  <c r="Y406" i="6"/>
  <c r="Y407" i="6"/>
  <c r="Y408" i="6"/>
  <c r="Y409" i="6"/>
  <c r="Y410" i="6"/>
  <c r="Y411" i="6"/>
  <c r="Y412" i="6"/>
  <c r="Y413" i="6"/>
  <c r="Y414" i="6"/>
  <c r="Y415" i="6"/>
  <c r="Y416" i="6"/>
  <c r="Y417" i="6"/>
  <c r="Y418" i="6"/>
  <c r="Y419" i="6"/>
  <c r="Y420" i="6"/>
  <c r="Y421" i="6"/>
  <c r="Y422" i="6"/>
  <c r="Y423" i="6"/>
  <c r="Y424" i="6"/>
  <c r="Y425" i="6"/>
  <c r="Y426" i="6"/>
  <c r="Y427" i="6"/>
  <c r="Y428" i="6"/>
  <c r="Y429" i="6"/>
  <c r="Y430" i="6"/>
  <c r="Y431" i="6"/>
  <c r="Y432" i="6"/>
  <c r="Y433" i="6"/>
  <c r="Y434" i="6"/>
  <c r="Y435" i="6"/>
  <c r="Y436" i="6"/>
  <c r="Y437" i="6"/>
  <c r="Y438" i="6"/>
  <c r="Y439" i="6"/>
  <c r="Y440" i="6"/>
  <c r="Y441" i="6"/>
  <c r="Y442" i="6"/>
  <c r="Y443" i="6"/>
  <c r="Y444" i="6"/>
  <c r="Y445" i="6"/>
  <c r="Y446" i="6"/>
  <c r="Y447" i="6"/>
  <c r="Y448" i="6"/>
  <c r="Y449" i="6"/>
  <c r="Y450" i="6"/>
  <c r="Y451" i="6"/>
  <c r="Y452" i="6"/>
  <c r="Y453" i="6"/>
  <c r="Y454" i="6"/>
  <c r="Y455" i="6"/>
  <c r="Y456" i="6"/>
  <c r="Y457" i="6"/>
  <c r="Y458" i="6"/>
  <c r="Y459" i="6"/>
  <c r="Y460" i="6"/>
  <c r="Y461" i="6"/>
  <c r="Y462" i="6"/>
  <c r="Y463" i="6"/>
  <c r="Y464" i="6"/>
  <c r="Y465" i="6"/>
  <c r="Y466" i="6"/>
  <c r="Y467" i="6"/>
  <c r="Y468" i="6"/>
  <c r="Y469" i="6"/>
  <c r="Y470" i="6"/>
  <c r="Y471" i="6"/>
  <c r="Y472" i="6"/>
  <c r="Y473" i="6"/>
  <c r="Y474" i="6"/>
  <c r="Y475" i="6"/>
  <c r="Y476" i="6"/>
  <c r="Y477" i="6"/>
  <c r="Y478" i="6"/>
  <c r="Y479" i="6"/>
  <c r="Y480" i="6"/>
  <c r="Y481" i="6"/>
  <c r="Y482" i="6"/>
  <c r="Y483" i="6"/>
  <c r="Y484" i="6"/>
  <c r="Y485" i="6"/>
  <c r="Y486" i="6"/>
  <c r="Y487" i="6"/>
  <c r="Y488" i="6"/>
  <c r="Y489" i="6"/>
  <c r="Y490" i="6"/>
  <c r="Y491" i="6"/>
  <c r="Y492" i="6"/>
  <c r="Y493" i="6"/>
  <c r="Y494" i="6"/>
  <c r="Y495" i="6"/>
  <c r="Y496" i="6"/>
  <c r="Y497" i="6"/>
  <c r="Y498" i="6"/>
  <c r="Y499" i="6"/>
  <c r="Y500" i="6"/>
  <c r="Y501" i="6"/>
  <c r="Y502" i="6"/>
  <c r="Y503" i="6"/>
  <c r="Y504" i="6"/>
  <c r="Y505" i="6"/>
  <c r="Y506" i="6"/>
  <c r="Y507" i="6"/>
  <c r="Y508" i="6"/>
  <c r="Y509" i="6"/>
  <c r="Y510" i="6"/>
  <c r="Y511" i="6"/>
  <c r="Y512" i="6"/>
  <c r="Y513" i="6"/>
  <c r="Y514" i="6"/>
  <c r="Y515" i="6"/>
  <c r="Y516" i="6"/>
  <c r="Y517" i="6"/>
  <c r="Y518" i="6"/>
  <c r="Y519" i="6"/>
  <c r="Y520" i="6"/>
  <c r="Y521" i="6"/>
  <c r="Y522" i="6"/>
  <c r="Y523" i="6"/>
  <c r="Y524" i="6"/>
  <c r="Y525" i="6"/>
  <c r="Y526" i="6"/>
  <c r="Y527" i="6"/>
  <c r="Y528" i="6"/>
  <c r="Y529" i="6"/>
  <c r="Y530" i="6"/>
  <c r="Y531" i="6"/>
  <c r="Y532" i="6"/>
  <c r="Y533" i="6"/>
  <c r="Y534" i="6"/>
  <c r="Y535" i="6"/>
  <c r="Y536" i="6"/>
  <c r="Y537" i="6"/>
  <c r="Y538" i="6"/>
  <c r="Y539" i="6"/>
  <c r="Y540" i="6"/>
  <c r="Y541" i="6"/>
  <c r="Y542" i="6"/>
  <c r="Y543" i="6"/>
  <c r="Y544" i="6"/>
  <c r="Y545" i="6"/>
  <c r="Y546" i="6"/>
  <c r="Y547" i="6"/>
  <c r="Y548" i="6"/>
  <c r="Y549" i="6"/>
  <c r="Y550" i="6"/>
  <c r="Y551" i="6"/>
  <c r="Y552" i="6"/>
  <c r="Y553" i="6"/>
  <c r="Y554" i="6"/>
  <c r="Y555" i="6"/>
  <c r="Y556" i="6"/>
  <c r="Y557" i="6"/>
  <c r="Y558" i="6"/>
  <c r="Y559" i="6"/>
  <c r="Y560" i="6"/>
  <c r="Y561" i="6"/>
  <c r="Y562" i="6"/>
  <c r="Y563" i="6"/>
  <c r="Y564" i="6"/>
  <c r="Y565" i="6"/>
  <c r="Y566" i="6"/>
  <c r="Y567" i="6"/>
  <c r="Y568" i="6"/>
  <c r="Y569" i="6"/>
  <c r="Y570" i="6"/>
  <c r="Y571" i="6"/>
  <c r="Y572" i="6"/>
  <c r="Y573" i="6"/>
  <c r="Y574" i="6"/>
  <c r="Y575" i="6"/>
  <c r="Y576" i="6"/>
  <c r="Y577" i="6"/>
  <c r="Y578" i="6"/>
  <c r="Y579" i="6"/>
  <c r="Y580" i="6"/>
  <c r="Y581" i="6"/>
  <c r="Y582" i="6"/>
  <c r="Y583" i="6"/>
  <c r="Y584" i="6"/>
  <c r="Y585" i="6"/>
  <c r="Y586" i="6"/>
  <c r="Y587" i="6"/>
  <c r="Y588" i="6"/>
  <c r="Y589" i="6"/>
  <c r="Y590" i="6"/>
  <c r="Y591" i="6"/>
  <c r="Y592" i="6"/>
  <c r="Y593" i="6"/>
  <c r="Y594" i="6"/>
  <c r="Y595" i="6"/>
  <c r="Y596" i="6"/>
  <c r="Y597" i="6"/>
  <c r="Y598" i="6"/>
  <c r="Y599" i="6"/>
  <c r="Y600" i="6"/>
  <c r="Y601" i="6"/>
  <c r="Y602" i="6"/>
  <c r="Y603" i="6"/>
  <c r="Y604" i="6"/>
  <c r="Y605" i="6"/>
  <c r="Y606" i="6"/>
  <c r="Y607" i="6"/>
  <c r="Y608" i="6"/>
  <c r="Y609" i="6"/>
  <c r="Y610" i="6"/>
  <c r="Y611" i="6"/>
  <c r="Y612" i="6"/>
  <c r="Y613" i="6"/>
  <c r="Y614" i="6"/>
  <c r="Y615" i="6"/>
  <c r="Y616" i="6"/>
  <c r="Y617" i="6"/>
  <c r="Y618" i="6"/>
  <c r="Y619" i="6"/>
  <c r="Y620" i="6"/>
  <c r="Y621" i="6"/>
  <c r="Y622" i="6"/>
  <c r="Y623" i="6"/>
  <c r="Y624" i="6"/>
  <c r="Y625" i="6"/>
  <c r="Y626" i="6"/>
  <c r="Y627" i="6"/>
  <c r="Y628" i="6"/>
  <c r="Y629" i="6"/>
  <c r="Y630" i="6"/>
  <c r="Y631" i="6"/>
  <c r="Y632" i="6"/>
  <c r="Y633" i="6"/>
  <c r="Y634" i="6"/>
  <c r="Y635" i="6"/>
  <c r="Y636" i="6"/>
  <c r="Y637" i="6"/>
  <c r="Y638" i="6"/>
  <c r="Y639" i="6"/>
  <c r="Y640" i="6"/>
  <c r="Y641" i="6"/>
  <c r="Y642" i="6"/>
  <c r="Y643" i="6"/>
  <c r="Y644" i="6"/>
  <c r="Y645" i="6"/>
  <c r="Y646" i="6"/>
  <c r="Y647" i="6"/>
  <c r="Y648" i="6"/>
  <c r="Y649" i="6"/>
  <c r="Y650" i="6"/>
  <c r="Y651" i="6"/>
  <c r="Y652" i="6"/>
  <c r="Y653" i="6"/>
  <c r="Y654" i="6"/>
  <c r="Y655" i="6"/>
  <c r="Y656" i="6"/>
  <c r="Y657" i="6"/>
  <c r="Y658" i="6"/>
  <c r="Y659" i="6"/>
  <c r="Y660" i="6"/>
  <c r="Y661" i="6"/>
  <c r="Y662" i="6"/>
  <c r="Y663" i="6"/>
  <c r="Y664" i="6"/>
  <c r="Y665" i="6"/>
  <c r="Y666" i="6"/>
  <c r="Y667" i="6"/>
  <c r="Y668" i="6"/>
  <c r="Y669" i="6"/>
  <c r="Y670" i="6"/>
  <c r="Y671" i="6"/>
  <c r="Y672" i="6"/>
  <c r="Y673" i="6"/>
  <c r="Y674" i="6"/>
  <c r="Y675" i="6"/>
  <c r="Y676" i="6"/>
  <c r="Y677" i="6"/>
  <c r="Y678" i="6"/>
  <c r="Y679" i="6"/>
  <c r="Y680" i="6"/>
  <c r="Y681" i="6"/>
  <c r="Y682" i="6"/>
  <c r="Y683" i="6"/>
  <c r="Y684" i="6"/>
  <c r="Y685" i="6"/>
  <c r="Y686" i="6"/>
  <c r="Y687" i="6"/>
  <c r="Y688" i="6"/>
  <c r="Y689" i="6"/>
  <c r="Y690" i="6"/>
  <c r="Y691" i="6"/>
  <c r="Y692" i="6"/>
  <c r="Y693" i="6"/>
  <c r="Y694" i="6"/>
  <c r="Y695" i="6"/>
  <c r="Y696" i="6"/>
  <c r="Y697" i="6"/>
  <c r="Y698" i="6"/>
  <c r="Y699" i="6"/>
  <c r="Y700" i="6"/>
  <c r="Y701" i="6"/>
  <c r="Y702" i="6"/>
  <c r="Y703" i="6"/>
  <c r="Y704" i="6"/>
  <c r="Y705" i="6"/>
  <c r="Y706" i="6"/>
  <c r="Y707" i="6"/>
  <c r="Y708" i="6"/>
  <c r="Y709" i="6"/>
  <c r="Y710" i="6"/>
  <c r="Y711" i="6"/>
  <c r="Y712" i="6"/>
  <c r="Y713" i="6"/>
  <c r="Y714" i="6"/>
  <c r="Y715" i="6"/>
  <c r="Y716" i="6"/>
  <c r="Y717" i="6"/>
  <c r="Y718" i="6"/>
  <c r="Y719" i="6"/>
  <c r="Y720" i="6"/>
  <c r="Y721" i="6"/>
  <c r="Y722" i="6"/>
  <c r="Y723" i="6"/>
  <c r="Y724" i="6"/>
  <c r="Y725" i="6"/>
  <c r="Y726" i="6"/>
  <c r="Y727" i="6"/>
  <c r="Y728" i="6"/>
  <c r="Y729" i="6"/>
  <c r="Y730" i="6"/>
  <c r="Y731" i="6"/>
  <c r="Y732" i="6"/>
  <c r="Y733" i="6"/>
  <c r="Y734" i="6"/>
  <c r="Y735" i="6"/>
  <c r="Y736" i="6"/>
  <c r="Y737" i="6"/>
  <c r="Y738" i="6"/>
  <c r="Y739" i="6"/>
  <c r="Y740" i="6"/>
  <c r="Y741" i="6"/>
  <c r="Y742" i="6"/>
  <c r="Y743" i="6"/>
  <c r="Y744" i="6"/>
  <c r="Y745" i="6"/>
  <c r="Y746" i="6"/>
  <c r="Y747" i="6"/>
  <c r="Y748" i="6"/>
  <c r="Y749" i="6"/>
  <c r="Y750" i="6"/>
  <c r="Y751" i="6"/>
  <c r="P386" i="6"/>
  <c r="P385" i="6"/>
  <c r="P384" i="6"/>
  <c r="P383" i="6"/>
  <c r="P382" i="6"/>
  <c r="P381" i="6"/>
  <c r="P380" i="6"/>
  <c r="P379" i="6"/>
  <c r="P378" i="6"/>
  <c r="P377" i="6"/>
  <c r="P376" i="6"/>
  <c r="P375" i="6"/>
  <c r="P374" i="6"/>
  <c r="P373" i="6"/>
  <c r="P372" i="6"/>
  <c r="P371" i="6"/>
  <c r="P370" i="6"/>
  <c r="P369" i="6"/>
  <c r="P368" i="6"/>
  <c r="P367" i="6"/>
  <c r="P366" i="6"/>
  <c r="P365" i="6"/>
  <c r="P364" i="6"/>
  <c r="P363" i="6"/>
  <c r="P362" i="6"/>
  <c r="P361" i="6"/>
  <c r="P360" i="6"/>
  <c r="P359" i="6"/>
  <c r="P358" i="6"/>
  <c r="P357" i="6"/>
  <c r="P356" i="6"/>
  <c r="P355" i="6"/>
  <c r="P354" i="6"/>
  <c r="P353" i="6"/>
  <c r="P352" i="6"/>
  <c r="P351" i="6"/>
  <c r="P350" i="6"/>
  <c r="P349" i="6"/>
  <c r="P348" i="6"/>
  <c r="P347" i="6"/>
  <c r="P346" i="6"/>
  <c r="P345" i="6"/>
  <c r="P344" i="6"/>
  <c r="P343" i="6"/>
  <c r="P342" i="6"/>
  <c r="P341" i="6"/>
  <c r="P340" i="6"/>
  <c r="P339" i="6"/>
  <c r="P338" i="6"/>
  <c r="P337" i="6"/>
  <c r="P336" i="6"/>
  <c r="P335" i="6"/>
  <c r="P334" i="6"/>
  <c r="P333" i="6"/>
  <c r="P332" i="6"/>
  <c r="P331" i="6"/>
  <c r="P330" i="6"/>
  <c r="P329" i="6"/>
  <c r="P328" i="6"/>
  <c r="P327" i="6"/>
  <c r="P326" i="6"/>
  <c r="P325" i="6"/>
  <c r="P324" i="6"/>
  <c r="P323" i="6"/>
  <c r="P322" i="6"/>
  <c r="P321" i="6"/>
  <c r="P320" i="6"/>
  <c r="P319" i="6"/>
  <c r="P318" i="6"/>
  <c r="P317" i="6"/>
  <c r="P316" i="6"/>
  <c r="P315" i="6"/>
  <c r="P314" i="6"/>
  <c r="P313" i="6"/>
  <c r="P312" i="6"/>
  <c r="P311" i="6"/>
  <c r="P310" i="6"/>
  <c r="P309" i="6"/>
  <c r="P308" i="6"/>
  <c r="P307" i="6"/>
  <c r="P306" i="6"/>
  <c r="P305" i="6"/>
  <c r="P304" i="6"/>
  <c r="P303" i="6"/>
  <c r="P302" i="6"/>
  <c r="P301" i="6"/>
  <c r="P300" i="6"/>
  <c r="P299" i="6"/>
  <c r="P298" i="6"/>
  <c r="P297" i="6"/>
  <c r="P296" i="6"/>
  <c r="P295" i="6"/>
  <c r="P294" i="6"/>
  <c r="P293" i="6"/>
  <c r="P292" i="6"/>
  <c r="P291" i="6"/>
  <c r="P290" i="6"/>
  <c r="P289" i="6"/>
  <c r="P288" i="6"/>
  <c r="P287" i="6"/>
  <c r="P286" i="6"/>
  <c r="P285" i="6"/>
  <c r="P284" i="6"/>
  <c r="P283" i="6"/>
  <c r="P282" i="6"/>
  <c r="P281" i="6"/>
  <c r="P280" i="6"/>
  <c r="P279" i="6"/>
  <c r="P278" i="6"/>
  <c r="P277" i="6"/>
  <c r="P276" i="6"/>
  <c r="P275" i="6"/>
  <c r="P274" i="6"/>
  <c r="P273" i="6"/>
  <c r="P272" i="6"/>
  <c r="P271" i="6"/>
  <c r="P270" i="6"/>
  <c r="P269" i="6"/>
  <c r="P268" i="6"/>
  <c r="P267" i="6"/>
  <c r="P266" i="6"/>
  <c r="P265" i="6"/>
  <c r="P264" i="6"/>
  <c r="P263" i="6"/>
  <c r="P262" i="6"/>
  <c r="P261" i="6"/>
  <c r="P260" i="6"/>
  <c r="P259" i="6"/>
  <c r="P258" i="6"/>
  <c r="P257" i="6"/>
  <c r="P256" i="6"/>
  <c r="P255" i="6"/>
  <c r="P254" i="6"/>
  <c r="P253" i="6"/>
  <c r="P252" i="6"/>
  <c r="P251" i="6"/>
  <c r="P250" i="6"/>
  <c r="P249" i="6"/>
  <c r="P248" i="6"/>
  <c r="P247" i="6"/>
  <c r="P246" i="6"/>
  <c r="P245" i="6"/>
  <c r="P244" i="6"/>
  <c r="P243" i="6"/>
  <c r="P242" i="6"/>
  <c r="P241" i="6"/>
  <c r="P240" i="6"/>
  <c r="P239" i="6"/>
  <c r="P238" i="6"/>
  <c r="P237" i="6"/>
  <c r="P236" i="6"/>
  <c r="P235" i="6"/>
  <c r="P234" i="6"/>
  <c r="P233" i="6"/>
  <c r="P232" i="6"/>
  <c r="P231" i="6"/>
  <c r="P230" i="6"/>
  <c r="P229" i="6"/>
  <c r="P228" i="6"/>
  <c r="P227" i="6"/>
  <c r="P226" i="6"/>
  <c r="P225" i="6"/>
  <c r="P224" i="6"/>
  <c r="P223" i="6"/>
  <c r="P222" i="6"/>
  <c r="P221" i="6"/>
  <c r="P220" i="6"/>
  <c r="P219" i="6"/>
  <c r="P218" i="6"/>
  <c r="P217" i="6"/>
  <c r="P216" i="6"/>
  <c r="P215" i="6"/>
  <c r="P214" i="6"/>
  <c r="P213" i="6"/>
  <c r="P212" i="6"/>
  <c r="P211" i="6"/>
  <c r="P210" i="6"/>
  <c r="P209" i="6"/>
  <c r="P208" i="6"/>
  <c r="P207" i="6"/>
  <c r="P206" i="6"/>
  <c r="P205" i="6"/>
  <c r="P204" i="6"/>
  <c r="P203" i="6"/>
  <c r="P202" i="6"/>
  <c r="P201" i="6"/>
  <c r="P200" i="6"/>
  <c r="P199" i="6"/>
  <c r="P198" i="6"/>
  <c r="P197" i="6"/>
  <c r="P196" i="6"/>
  <c r="P195" i="6"/>
  <c r="P194" i="6"/>
  <c r="P193" i="6"/>
  <c r="P192" i="6"/>
  <c r="P191" i="6"/>
  <c r="P190" i="6"/>
  <c r="P189" i="6"/>
  <c r="P188" i="6"/>
  <c r="P187" i="6"/>
  <c r="P186" i="6"/>
  <c r="P185" i="6"/>
  <c r="P184" i="6"/>
  <c r="P183" i="6"/>
  <c r="P182" i="6"/>
  <c r="P181" i="6"/>
  <c r="P180" i="6"/>
  <c r="P179" i="6"/>
  <c r="P178" i="6"/>
  <c r="P177" i="6"/>
  <c r="P176" i="6"/>
  <c r="P175" i="6"/>
  <c r="P174" i="6"/>
  <c r="P173" i="6"/>
  <c r="P172" i="6"/>
  <c r="P171" i="6"/>
  <c r="P170" i="6"/>
  <c r="P169" i="6"/>
  <c r="P168" i="6"/>
  <c r="P167" i="6"/>
  <c r="P166" i="6"/>
  <c r="P165" i="6"/>
  <c r="P164" i="6"/>
  <c r="P163" i="6"/>
  <c r="P162" i="6"/>
  <c r="P161" i="6"/>
  <c r="P160" i="6"/>
  <c r="P159" i="6"/>
  <c r="P158" i="6"/>
  <c r="P157" i="6"/>
  <c r="P156" i="6"/>
  <c r="P155" i="6"/>
  <c r="P154" i="6"/>
  <c r="P153" i="6"/>
  <c r="P152" i="6"/>
  <c r="P151" i="6"/>
  <c r="P150" i="6"/>
  <c r="P149" i="6"/>
  <c r="P148" i="6"/>
  <c r="P147" i="6"/>
  <c r="P146" i="6"/>
  <c r="P145" i="6"/>
  <c r="P144" i="6"/>
  <c r="P143" i="6"/>
  <c r="P142" i="6"/>
  <c r="P141" i="6"/>
  <c r="P140" i="6"/>
  <c r="P139" i="6"/>
  <c r="P138" i="6"/>
  <c r="P137" i="6"/>
  <c r="P136" i="6"/>
  <c r="P135" i="6"/>
  <c r="P134" i="6"/>
  <c r="P133" i="6"/>
  <c r="P132" i="6"/>
  <c r="P131" i="6"/>
  <c r="P130" i="6"/>
  <c r="P129" i="6"/>
  <c r="P128" i="6"/>
  <c r="P127" i="6"/>
  <c r="P126" i="6"/>
  <c r="P125" i="6"/>
  <c r="P124" i="6"/>
  <c r="P123" i="6"/>
  <c r="P122" i="6"/>
  <c r="P121" i="6"/>
  <c r="P120" i="6"/>
  <c r="P119" i="6"/>
  <c r="P118" i="6"/>
  <c r="P117" i="6"/>
  <c r="P116" i="6"/>
  <c r="P115" i="6"/>
  <c r="P114" i="6"/>
  <c r="P113" i="6"/>
  <c r="P112" i="6"/>
  <c r="P111" i="6"/>
  <c r="P110" i="6"/>
  <c r="P109" i="6"/>
  <c r="P108" i="6"/>
  <c r="P107" i="6"/>
  <c r="P106" i="6"/>
  <c r="P105" i="6"/>
  <c r="P104" i="6"/>
  <c r="P103" i="6"/>
  <c r="P102" i="6"/>
  <c r="P101" i="6"/>
  <c r="P100" i="6"/>
  <c r="P99" i="6"/>
  <c r="P98" i="6"/>
  <c r="P97" i="6"/>
  <c r="P96" i="6"/>
  <c r="P95" i="6"/>
  <c r="P94" i="6"/>
  <c r="P93" i="6"/>
  <c r="P92" i="6"/>
  <c r="P91" i="6"/>
  <c r="P90" i="6"/>
  <c r="P89" i="6"/>
  <c r="P88" i="6"/>
  <c r="P87" i="6"/>
  <c r="P86" i="6"/>
  <c r="P85" i="6"/>
  <c r="P84" i="6"/>
  <c r="P83" i="6"/>
  <c r="P82" i="6"/>
  <c r="P81" i="6"/>
  <c r="P80" i="6"/>
  <c r="P79" i="6"/>
  <c r="P78" i="6"/>
  <c r="P77" i="6"/>
  <c r="P76" i="6"/>
  <c r="P75" i="6"/>
  <c r="P74" i="6"/>
  <c r="P73" i="6"/>
  <c r="P72" i="6"/>
  <c r="P71" i="6"/>
  <c r="P70" i="6"/>
  <c r="P69" i="6"/>
  <c r="P68" i="6"/>
  <c r="P67" i="6"/>
  <c r="P66" i="6"/>
  <c r="P65" i="6"/>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T21" i="6" l="1"/>
  <c r="AD21" i="6"/>
  <c r="X21" i="6" s="1"/>
  <c r="T22" i="6"/>
  <c r="AD22" i="6"/>
  <c r="AA22" i="6" s="1"/>
  <c r="AD23" i="6"/>
  <c r="AA23" i="6" s="1"/>
  <c r="T24" i="6"/>
  <c r="AD24" i="6"/>
  <c r="AA24" i="6" s="1"/>
  <c r="T25" i="6"/>
  <c r="AD25" i="6"/>
  <c r="AA25" i="6" s="1"/>
  <c r="T26" i="6"/>
  <c r="AD26" i="6"/>
  <c r="AA26" i="6" s="1"/>
  <c r="AD27" i="6"/>
  <c r="AA27" i="6" s="1"/>
  <c r="T28" i="6"/>
  <c r="AD28" i="6"/>
  <c r="AA28" i="6" s="1"/>
  <c r="AD29" i="6"/>
  <c r="AA29" i="6" s="1"/>
  <c r="AD30" i="6"/>
  <c r="AA30" i="6" s="1"/>
  <c r="T31" i="6"/>
  <c r="AD31" i="6"/>
  <c r="AD32" i="6"/>
  <c r="AA32" i="6" s="1"/>
  <c r="AD33" i="6"/>
  <c r="AA33" i="6" s="1"/>
  <c r="T34" i="6"/>
  <c r="AD34" i="6"/>
  <c r="AA34" i="6" s="1"/>
  <c r="T35" i="6"/>
  <c r="AD35" i="6"/>
  <c r="AA35" i="6" s="1"/>
  <c r="T36" i="6"/>
  <c r="AD36" i="6"/>
  <c r="AA36" i="6" s="1"/>
  <c r="AD37" i="6"/>
  <c r="AA37" i="6" s="1"/>
  <c r="T38" i="6"/>
  <c r="AD38" i="6"/>
  <c r="AA38" i="6" s="1"/>
  <c r="T39" i="6"/>
  <c r="AD39" i="6"/>
  <c r="AA39" i="6" s="1"/>
  <c r="T40" i="6"/>
  <c r="AD40" i="6"/>
  <c r="AA40" i="6" s="1"/>
  <c r="AD41" i="6"/>
  <c r="AA41" i="6" s="1"/>
  <c r="T42" i="6"/>
  <c r="AD42" i="6"/>
  <c r="AA42" i="6" s="1"/>
  <c r="T43" i="6"/>
  <c r="AD43" i="6"/>
  <c r="AA43" i="6" s="1"/>
  <c r="T44" i="6"/>
  <c r="AD44" i="6"/>
  <c r="AA44" i="6" s="1"/>
  <c r="T45" i="6"/>
  <c r="AD45" i="6"/>
  <c r="AA45" i="6" s="1"/>
  <c r="AD46" i="6"/>
  <c r="AA46" i="6" s="1"/>
  <c r="AD47" i="6"/>
  <c r="AA47" i="6" s="1"/>
  <c r="T48" i="6"/>
  <c r="AD48" i="6"/>
  <c r="AA48" i="6" s="1"/>
  <c r="T49" i="6"/>
  <c r="AD49" i="6"/>
  <c r="AA49" i="6" s="1"/>
  <c r="T50" i="6"/>
  <c r="AD50" i="6"/>
  <c r="AA50" i="6" s="1"/>
  <c r="AD51" i="6"/>
  <c r="AA51" i="6" s="1"/>
  <c r="AD52" i="6"/>
  <c r="T53" i="6"/>
  <c r="AD53" i="6"/>
  <c r="AA53" i="6" s="1"/>
  <c r="T54" i="6"/>
  <c r="AD54" i="6"/>
  <c r="AA54" i="6" s="1"/>
  <c r="T55" i="6"/>
  <c r="AD55" i="6"/>
  <c r="AA55" i="6" s="1"/>
  <c r="AD56" i="6"/>
  <c r="AA56" i="6" s="1"/>
  <c r="AD57" i="6"/>
  <c r="AA57" i="6" s="1"/>
  <c r="AD58" i="6"/>
  <c r="AA58" i="6" s="1"/>
  <c r="T59" i="6"/>
  <c r="AD59" i="6"/>
  <c r="AA59" i="6" s="1"/>
  <c r="T60" i="6"/>
  <c r="AD60" i="6"/>
  <c r="AA60" i="6" s="1"/>
  <c r="T61" i="6"/>
  <c r="AD61" i="6"/>
  <c r="AA61" i="6" s="1"/>
  <c r="AD62" i="6"/>
  <c r="AA62" i="6" s="1"/>
  <c r="T63" i="6"/>
  <c r="AD63" i="6"/>
  <c r="AA63" i="6" s="1"/>
  <c r="AD64" i="6"/>
  <c r="AA64" i="6" s="1"/>
  <c r="T65" i="6"/>
  <c r="AD65" i="6"/>
  <c r="AA65" i="6" s="1"/>
  <c r="AD66" i="6"/>
  <c r="AA66" i="6" s="1"/>
  <c r="T67" i="6"/>
  <c r="AD67" i="6"/>
  <c r="AA67" i="6" s="1"/>
  <c r="T68" i="6"/>
  <c r="AD68" i="6"/>
  <c r="AA68" i="6" s="1"/>
  <c r="AD69" i="6"/>
  <c r="AA69" i="6" s="1"/>
  <c r="AD70" i="6"/>
  <c r="AA70" i="6" s="1"/>
  <c r="T71" i="6"/>
  <c r="AD71" i="6"/>
  <c r="AA71" i="6" s="1"/>
  <c r="T72" i="6"/>
  <c r="AD72" i="6"/>
  <c r="AA72" i="6" s="1"/>
  <c r="AD73" i="6"/>
  <c r="AA73" i="6" s="1"/>
  <c r="AD74" i="6"/>
  <c r="AA74" i="6" s="1"/>
  <c r="T75" i="6"/>
  <c r="AD75" i="6"/>
  <c r="T76" i="6"/>
  <c r="AD76" i="6"/>
  <c r="T77" i="6"/>
  <c r="AD77" i="6"/>
  <c r="T78" i="6"/>
  <c r="AD78" i="6"/>
  <c r="T79" i="6"/>
  <c r="AD79" i="6"/>
  <c r="T80" i="6"/>
  <c r="AD80" i="6"/>
  <c r="AA80" i="6" s="1"/>
  <c r="T81" i="6"/>
  <c r="AD81" i="6"/>
  <c r="AA81" i="6" s="1"/>
  <c r="T82" i="6"/>
  <c r="AD82" i="6"/>
  <c r="T83" i="6"/>
  <c r="AD83" i="6"/>
  <c r="AA83" i="6" s="1"/>
  <c r="T84" i="6"/>
  <c r="AD84" i="6"/>
  <c r="T85" i="6"/>
  <c r="AD85" i="6"/>
  <c r="AA85" i="6" s="1"/>
  <c r="T86" i="6"/>
  <c r="AD86" i="6"/>
  <c r="T87" i="6"/>
  <c r="AD87" i="6"/>
  <c r="AA87" i="6" s="1"/>
  <c r="AD88" i="6"/>
  <c r="AA88" i="6" s="1"/>
  <c r="AD89" i="6"/>
  <c r="AA89" i="6" s="1"/>
  <c r="T90" i="6"/>
  <c r="AD90" i="6"/>
  <c r="AA90" i="6" s="1"/>
  <c r="AD91" i="6"/>
  <c r="AA91" i="6" s="1"/>
  <c r="AD92" i="6"/>
  <c r="AA92" i="6" s="1"/>
  <c r="AD93" i="6"/>
  <c r="AA93" i="6" s="1"/>
  <c r="T94" i="6"/>
  <c r="AD94" i="6"/>
  <c r="AA94" i="6" s="1"/>
  <c r="T95" i="6"/>
  <c r="AD95" i="6"/>
  <c r="AA95" i="6" s="1"/>
  <c r="AD96" i="6"/>
  <c r="AA96" i="6" s="1"/>
  <c r="AD97" i="6"/>
  <c r="AA97" i="6" s="1"/>
  <c r="T98" i="6"/>
  <c r="AD98" i="6"/>
  <c r="AA98" i="6" s="1"/>
  <c r="AD99" i="6"/>
  <c r="AA99" i="6" s="1"/>
  <c r="T100" i="6"/>
  <c r="AD100" i="6"/>
  <c r="AA100" i="6" s="1"/>
  <c r="T101" i="6"/>
  <c r="AD101" i="6"/>
  <c r="AA101" i="6" s="1"/>
  <c r="T102" i="6"/>
  <c r="AD102" i="6"/>
  <c r="AA102" i="6" s="1"/>
  <c r="AD103" i="6"/>
  <c r="AA103" i="6" s="1"/>
  <c r="T104" i="6"/>
  <c r="AD104" i="6"/>
  <c r="AA104" i="6" s="1"/>
  <c r="AD105" i="6"/>
  <c r="AA105" i="6" s="1"/>
  <c r="T106" i="6"/>
  <c r="AD106" i="6"/>
  <c r="AA106" i="6" s="1"/>
  <c r="AD107" i="6"/>
  <c r="AA107" i="6" s="1"/>
  <c r="T108" i="6"/>
  <c r="AD108" i="6"/>
  <c r="AA108" i="6" s="1"/>
  <c r="AD109" i="6"/>
  <c r="AA109" i="6" s="1"/>
  <c r="AD110" i="6"/>
  <c r="AD111" i="6"/>
  <c r="AA111" i="6" s="1"/>
  <c r="AD112" i="6"/>
  <c r="AA112" i="6" s="1"/>
  <c r="AD113" i="6"/>
  <c r="AA113" i="6" s="1"/>
  <c r="T114" i="6"/>
  <c r="AD114" i="6"/>
  <c r="AA114" i="6" s="1"/>
  <c r="AD115" i="6"/>
  <c r="AA115" i="6" s="1"/>
  <c r="AD116" i="6"/>
  <c r="T117" i="6"/>
  <c r="AD117" i="6"/>
  <c r="AA117" i="6" s="1"/>
  <c r="AD118" i="6"/>
  <c r="AA118" i="6" s="1"/>
  <c r="AD119" i="6"/>
  <c r="AA119" i="6" s="1"/>
  <c r="T120" i="6"/>
  <c r="AD120" i="6"/>
  <c r="AA120" i="6" s="1"/>
  <c r="AD121" i="6"/>
  <c r="AA121" i="6" s="1"/>
  <c r="AD122" i="6"/>
  <c r="AA122" i="6" s="1"/>
  <c r="T123" i="6"/>
  <c r="AD123" i="6"/>
  <c r="AA123" i="6" s="1"/>
  <c r="AD124" i="6"/>
  <c r="AA124" i="6" s="1"/>
  <c r="AD125" i="6"/>
  <c r="AA125" i="6" s="1"/>
  <c r="T126" i="6"/>
  <c r="AD126" i="6"/>
  <c r="AA126" i="6" s="1"/>
  <c r="T127" i="6"/>
  <c r="AD127" i="6"/>
  <c r="AA127" i="6" s="1"/>
  <c r="AD128" i="6"/>
  <c r="AA128" i="6" s="1"/>
  <c r="AD129" i="6"/>
  <c r="AA129" i="6" s="1"/>
  <c r="T130" i="6"/>
  <c r="AD130" i="6"/>
  <c r="AA130" i="6" s="1"/>
  <c r="T131" i="6"/>
  <c r="AD131" i="6"/>
  <c r="AA131" i="6" s="1"/>
  <c r="AD132" i="6"/>
  <c r="AA132" i="6" s="1"/>
  <c r="T133" i="6"/>
  <c r="AD133" i="6"/>
  <c r="AA133" i="6" s="1"/>
  <c r="AD134" i="6"/>
  <c r="AA134" i="6" s="1"/>
  <c r="AD135" i="6"/>
  <c r="AA135" i="6" s="1"/>
  <c r="AD136" i="6"/>
  <c r="AA136" i="6" s="1"/>
  <c r="AD137" i="6"/>
  <c r="AA137" i="6" s="1"/>
  <c r="AD138" i="6"/>
  <c r="AA138" i="6" s="1"/>
  <c r="AD139" i="6"/>
  <c r="AA139" i="6" s="1"/>
  <c r="AD140" i="6"/>
  <c r="AA140" i="6" s="1"/>
  <c r="AD141" i="6"/>
  <c r="AA141" i="6" s="1"/>
  <c r="T142" i="6"/>
  <c r="AD142" i="6"/>
  <c r="AA142" i="6" s="1"/>
  <c r="AD143" i="6"/>
  <c r="AA143" i="6" s="1"/>
  <c r="AD144" i="6"/>
  <c r="AA144" i="6" s="1"/>
  <c r="AD145" i="6"/>
  <c r="AA145" i="6" s="1"/>
  <c r="T146" i="6"/>
  <c r="AD146" i="6"/>
  <c r="AA146" i="6" s="1"/>
  <c r="AD147" i="6"/>
  <c r="AA147" i="6" s="1"/>
  <c r="AD148" i="6"/>
  <c r="AA148" i="6" s="1"/>
  <c r="T149" i="6"/>
  <c r="AD149" i="6"/>
  <c r="AA149" i="6" s="1"/>
  <c r="AD150" i="6"/>
  <c r="AA150" i="6" s="1"/>
  <c r="T151" i="6"/>
  <c r="AD151" i="6"/>
  <c r="AA151" i="6" s="1"/>
  <c r="AD152" i="6"/>
  <c r="AA152" i="6" s="1"/>
  <c r="T153" i="6"/>
  <c r="AD153" i="6"/>
  <c r="AA153" i="6" s="1"/>
  <c r="AD154" i="6"/>
  <c r="AA154" i="6" s="1"/>
  <c r="AD155" i="6"/>
  <c r="AA155" i="6" s="1"/>
  <c r="AD156" i="6"/>
  <c r="T157" i="6"/>
  <c r="AD157" i="6"/>
  <c r="AA157" i="6" s="1"/>
  <c r="AD158" i="6"/>
  <c r="AA158" i="6" s="1"/>
  <c r="AD159" i="6"/>
  <c r="AA159" i="6" s="1"/>
  <c r="T160" i="6"/>
  <c r="AD160" i="6"/>
  <c r="AD161" i="6"/>
  <c r="AA161" i="6" s="1"/>
  <c r="AD162" i="6"/>
  <c r="AA162" i="6" s="1"/>
  <c r="AD163" i="6"/>
  <c r="AA163" i="6" s="1"/>
  <c r="T164" i="6"/>
  <c r="AD164" i="6"/>
  <c r="T165" i="6"/>
  <c r="AD165" i="6"/>
  <c r="AA165" i="6" s="1"/>
  <c r="AD166" i="6"/>
  <c r="AA166" i="6" s="1"/>
  <c r="AD167" i="6"/>
  <c r="AA167" i="6" s="1"/>
  <c r="AD168" i="6"/>
  <c r="AA168" i="6" s="1"/>
  <c r="AD169" i="6"/>
  <c r="AA169" i="6" s="1"/>
  <c r="AD170" i="6"/>
  <c r="AA170" i="6" s="1"/>
  <c r="T171" i="6"/>
  <c r="AD171" i="6"/>
  <c r="AA171" i="6" s="1"/>
  <c r="AD172" i="6"/>
  <c r="AA172" i="6" s="1"/>
  <c r="AD173" i="6"/>
  <c r="AA173" i="6" s="1"/>
  <c r="T174" i="6"/>
  <c r="AD174" i="6"/>
  <c r="AA174" i="6" s="1"/>
  <c r="AD175" i="6"/>
  <c r="AA175" i="6" s="1"/>
  <c r="AD176" i="6"/>
  <c r="AA176" i="6" s="1"/>
  <c r="AD177" i="6"/>
  <c r="AA177" i="6" s="1"/>
  <c r="T178" i="6"/>
  <c r="W178" i="6" s="1"/>
  <c r="AD178" i="6"/>
  <c r="AA178" i="6" s="1"/>
  <c r="AD179" i="6"/>
  <c r="AA179" i="6" s="1"/>
  <c r="T180" i="6"/>
  <c r="AD180" i="6"/>
  <c r="AA180" i="6" s="1"/>
  <c r="T181" i="6"/>
  <c r="AD181" i="6"/>
  <c r="AA181" i="6" s="1"/>
  <c r="AD182" i="6"/>
  <c r="AA182" i="6" s="1"/>
  <c r="T183" i="6"/>
  <c r="AD183" i="6"/>
  <c r="AA183" i="6" s="1"/>
  <c r="T184" i="6"/>
  <c r="AD184" i="6"/>
  <c r="AA184" i="6" s="1"/>
  <c r="AD185" i="6"/>
  <c r="AA185" i="6" s="1"/>
  <c r="T186" i="6"/>
  <c r="W186" i="6" s="1"/>
  <c r="AD186" i="6"/>
  <c r="AA186" i="6" s="1"/>
  <c r="AD187" i="6"/>
  <c r="AA187" i="6" s="1"/>
  <c r="AD188" i="6"/>
  <c r="AA188" i="6" s="1"/>
  <c r="T189" i="6"/>
  <c r="AD189" i="6"/>
  <c r="AA189" i="6" s="1"/>
  <c r="AD190" i="6"/>
  <c r="AA190" i="6" s="1"/>
  <c r="AD191" i="6"/>
  <c r="AA191" i="6" s="1"/>
  <c r="AD192" i="6"/>
  <c r="AA192" i="6" s="1"/>
  <c r="T193" i="6"/>
  <c r="AD193" i="6"/>
  <c r="AA193" i="6" s="1"/>
  <c r="T194" i="6"/>
  <c r="AD194" i="6"/>
  <c r="AA194" i="6" s="1"/>
  <c r="AD195" i="6"/>
  <c r="AA195" i="6" s="1"/>
  <c r="AD196" i="6"/>
  <c r="AA196" i="6" s="1"/>
  <c r="T197" i="6"/>
  <c r="AD197" i="6"/>
  <c r="AA197" i="6" s="1"/>
  <c r="T198" i="6"/>
  <c r="AD198" i="6"/>
  <c r="AA198" i="6" s="1"/>
  <c r="AD199" i="6"/>
  <c r="AA199" i="6" s="1"/>
  <c r="AD200" i="6"/>
  <c r="AA200" i="6" s="1"/>
  <c r="T201" i="6"/>
  <c r="AD201" i="6"/>
  <c r="T202" i="6"/>
  <c r="W202" i="6" s="1"/>
  <c r="AD202" i="6"/>
  <c r="AA202" i="6" s="1"/>
  <c r="AD203" i="6"/>
  <c r="AA203" i="6" s="1"/>
  <c r="T204" i="6"/>
  <c r="AD204" i="6"/>
  <c r="AA204" i="6" s="1"/>
  <c r="T205" i="6"/>
  <c r="AD205" i="6"/>
  <c r="T206" i="6"/>
  <c r="AD206" i="6"/>
  <c r="AA206" i="6" s="1"/>
  <c r="AD207" i="6"/>
  <c r="AA207" i="6" s="1"/>
  <c r="T208" i="6"/>
  <c r="AD208" i="6"/>
  <c r="AA208" i="6" s="1"/>
  <c r="T209" i="6"/>
  <c r="W209" i="6" s="1"/>
  <c r="AD209" i="6"/>
  <c r="AA209" i="6" s="1"/>
  <c r="T210" i="6"/>
  <c r="AD210" i="6"/>
  <c r="AA210" i="6" s="1"/>
  <c r="T211" i="6"/>
  <c r="AD211" i="6"/>
  <c r="AA211" i="6" s="1"/>
  <c r="AD212" i="6"/>
  <c r="AA212" i="6" s="1"/>
  <c r="T213" i="6"/>
  <c r="AD213" i="6"/>
  <c r="T214" i="6"/>
  <c r="W214" i="6" s="1"/>
  <c r="AD214" i="6"/>
  <c r="AA214" i="6" s="1"/>
  <c r="AD215" i="6"/>
  <c r="AA215" i="6" s="1"/>
  <c r="T216" i="6"/>
  <c r="AD216" i="6"/>
  <c r="AA216" i="6" s="1"/>
  <c r="T217" i="6"/>
  <c r="AD217" i="6"/>
  <c r="AA217" i="6" s="1"/>
  <c r="T218" i="6"/>
  <c r="AD218" i="6"/>
  <c r="T219" i="6"/>
  <c r="W219" i="6" s="1"/>
  <c r="AD219" i="6"/>
  <c r="AA219" i="6" s="1"/>
  <c r="AD220" i="6"/>
  <c r="AA220" i="6" s="1"/>
  <c r="T221" i="6"/>
  <c r="W221" i="6" s="1"/>
  <c r="AD221" i="6"/>
  <c r="T222" i="6"/>
  <c r="W222" i="6" s="1"/>
  <c r="AD222" i="6"/>
  <c r="AA222" i="6" s="1"/>
  <c r="AD223" i="6"/>
  <c r="AA223" i="6" s="1"/>
  <c r="T224" i="6"/>
  <c r="AD224" i="6"/>
  <c r="AA224" i="6" s="1"/>
  <c r="T225" i="6"/>
  <c r="AD225" i="6"/>
  <c r="AA225" i="6" s="1"/>
  <c r="T226" i="6"/>
  <c r="AD226" i="6"/>
  <c r="T227" i="6"/>
  <c r="W227" i="6" s="1"/>
  <c r="AD227" i="6"/>
  <c r="AA227" i="6" s="1"/>
  <c r="T228" i="6"/>
  <c r="AD228" i="6"/>
  <c r="AA228" i="6" s="1"/>
  <c r="T229" i="6"/>
  <c r="AD229" i="6"/>
  <c r="T230" i="6"/>
  <c r="W230" i="6" s="1"/>
  <c r="AD230" i="6"/>
  <c r="AA230" i="6" s="1"/>
  <c r="AD231" i="6"/>
  <c r="AA231" i="6" s="1"/>
  <c r="T232" i="6"/>
  <c r="AD232" i="6"/>
  <c r="AA232" i="6" s="1"/>
  <c r="T233" i="6"/>
  <c r="AD233" i="6"/>
  <c r="AA233" i="6" s="1"/>
  <c r="T234" i="6"/>
  <c r="AD234" i="6"/>
  <c r="T235" i="6"/>
  <c r="W235" i="6" s="1"/>
  <c r="AD235" i="6"/>
  <c r="AA235" i="6" s="1"/>
  <c r="T236" i="6"/>
  <c r="AD236" i="6"/>
  <c r="AA236" i="6" s="1"/>
  <c r="T237" i="6"/>
  <c r="AD237" i="6"/>
  <c r="AA237" i="6" s="1"/>
  <c r="T238" i="6"/>
  <c r="AD238" i="6"/>
  <c r="AA238" i="6" s="1"/>
  <c r="AD239" i="6"/>
  <c r="AA239" i="6" s="1"/>
  <c r="AD240" i="6"/>
  <c r="AA240" i="6" s="1"/>
  <c r="T241" i="6"/>
  <c r="AD241" i="6"/>
  <c r="AA241" i="6" s="1"/>
  <c r="AD242" i="6"/>
  <c r="T243" i="6"/>
  <c r="AD243" i="6"/>
  <c r="AA243" i="6" s="1"/>
  <c r="AD244" i="6"/>
  <c r="AA244" i="6" s="1"/>
  <c r="T245" i="6"/>
  <c r="W245" i="6" s="1"/>
  <c r="AD245" i="6"/>
  <c r="AA245" i="6" s="1"/>
  <c r="T246" i="6"/>
  <c r="AD246" i="6"/>
  <c r="AA246" i="6" s="1"/>
  <c r="AD247" i="6"/>
  <c r="AA247" i="6" s="1"/>
  <c r="T248" i="6"/>
  <c r="AD248" i="6"/>
  <c r="AA248" i="6" s="1"/>
  <c r="T249" i="6"/>
  <c r="AD249" i="6"/>
  <c r="AA249" i="6" s="1"/>
  <c r="T250" i="6"/>
  <c r="AD250" i="6"/>
  <c r="AA250" i="6" s="1"/>
  <c r="T251" i="6"/>
  <c r="AD251" i="6"/>
  <c r="AA251" i="6" s="1"/>
  <c r="T252" i="6"/>
  <c r="AD252" i="6"/>
  <c r="AA252" i="6" s="1"/>
  <c r="T253" i="6"/>
  <c r="AD253" i="6"/>
  <c r="AA253" i="6" s="1"/>
  <c r="AD254" i="6"/>
  <c r="AA254" i="6" s="1"/>
  <c r="AD255" i="6"/>
  <c r="AA255" i="6" s="1"/>
  <c r="AD256" i="6"/>
  <c r="AA256" i="6" s="1"/>
  <c r="T257" i="6"/>
  <c r="AD257" i="6"/>
  <c r="AA257" i="6" s="1"/>
  <c r="T258" i="6"/>
  <c r="AD258" i="6"/>
  <c r="AA258" i="6" s="1"/>
  <c r="AD259" i="6"/>
  <c r="AA259" i="6" s="1"/>
  <c r="T260" i="6"/>
  <c r="AD260" i="6"/>
  <c r="AA260" i="6" s="1"/>
  <c r="T261" i="6"/>
  <c r="AD261" i="6"/>
  <c r="T262" i="6"/>
  <c r="AD262" i="6"/>
  <c r="AA262" i="6" s="1"/>
  <c r="AD263" i="6"/>
  <c r="AA263" i="6" s="1"/>
  <c r="T264" i="6"/>
  <c r="AD264" i="6"/>
  <c r="AA264" i="6" s="1"/>
  <c r="T265" i="6"/>
  <c r="AD265" i="6"/>
  <c r="AA265" i="6" s="1"/>
  <c r="T266" i="6"/>
  <c r="AD266" i="6"/>
  <c r="AA266" i="6" s="1"/>
  <c r="T267" i="6"/>
  <c r="AD267" i="6"/>
  <c r="AA267" i="6" s="1"/>
  <c r="AD268" i="6"/>
  <c r="AA268" i="6" s="1"/>
  <c r="T269" i="6"/>
  <c r="AD269" i="6"/>
  <c r="AA269" i="6" s="1"/>
  <c r="T270" i="6"/>
  <c r="AD270" i="6"/>
  <c r="AA270" i="6" s="1"/>
  <c r="AD271" i="6"/>
  <c r="AA271" i="6" s="1"/>
  <c r="T272" i="6"/>
  <c r="AD272" i="6"/>
  <c r="AA272" i="6" s="1"/>
  <c r="T273" i="6"/>
  <c r="AD273" i="6"/>
  <c r="AA273" i="6" s="1"/>
  <c r="T274" i="6"/>
  <c r="AD274" i="6"/>
  <c r="AA274" i="6" s="1"/>
  <c r="AD275" i="6"/>
  <c r="AA275" i="6" s="1"/>
  <c r="T276" i="6"/>
  <c r="AD276" i="6"/>
  <c r="AA276" i="6" s="1"/>
  <c r="T277" i="6"/>
  <c r="AD277" i="6"/>
  <c r="AA277" i="6" s="1"/>
  <c r="T278" i="6"/>
  <c r="AD278" i="6"/>
  <c r="AA278" i="6" s="1"/>
  <c r="T279" i="6"/>
  <c r="AD279" i="6"/>
  <c r="AA279" i="6" s="1"/>
  <c r="AD280" i="6"/>
  <c r="AA280" i="6" s="1"/>
  <c r="T281" i="6"/>
  <c r="W281" i="6" s="1"/>
  <c r="AD281" i="6"/>
  <c r="AA281" i="6" s="1"/>
  <c r="AD282" i="6"/>
  <c r="AA282" i="6" s="1"/>
  <c r="T283" i="6"/>
  <c r="AD283" i="6"/>
  <c r="AA283" i="6" s="1"/>
  <c r="AD284" i="6"/>
  <c r="AA284" i="6" s="1"/>
  <c r="T285" i="6"/>
  <c r="AD285" i="6"/>
  <c r="AA285" i="6" s="1"/>
  <c r="T286" i="6"/>
  <c r="AD286" i="6"/>
  <c r="AA286" i="6" s="1"/>
  <c r="AD287" i="6"/>
  <c r="AA287" i="6" s="1"/>
  <c r="T288" i="6"/>
  <c r="AD288" i="6"/>
  <c r="AA288" i="6" s="1"/>
  <c r="T289" i="6"/>
  <c r="AD289" i="6"/>
  <c r="T290" i="6"/>
  <c r="AD290" i="6"/>
  <c r="AA290" i="6" s="1"/>
  <c r="AD291" i="6"/>
  <c r="AA291" i="6" s="1"/>
  <c r="T292" i="6"/>
  <c r="AD292" i="6"/>
  <c r="AA292" i="6" s="1"/>
  <c r="T293" i="6"/>
  <c r="AD293" i="6"/>
  <c r="AA293" i="6" s="1"/>
  <c r="AD294" i="6"/>
  <c r="AA294" i="6" s="1"/>
  <c r="T295" i="6"/>
  <c r="AD295" i="6"/>
  <c r="AA295" i="6" s="1"/>
  <c r="AD296" i="6"/>
  <c r="AA296" i="6" s="1"/>
  <c r="T297" i="6"/>
  <c r="W297" i="6" s="1"/>
  <c r="AD297" i="6"/>
  <c r="AA297" i="6" s="1"/>
  <c r="AD298" i="6"/>
  <c r="AA298" i="6" s="1"/>
  <c r="T299" i="6"/>
  <c r="AD299" i="6"/>
  <c r="AA299" i="6" s="1"/>
  <c r="T300" i="6"/>
  <c r="AD300" i="6"/>
  <c r="AA300" i="6" s="1"/>
  <c r="T301" i="6"/>
  <c r="AD301" i="6"/>
  <c r="AA301" i="6" s="1"/>
  <c r="AD302" i="6"/>
  <c r="AA302" i="6" s="1"/>
  <c r="AD303" i="6"/>
  <c r="AA303" i="6" s="1"/>
  <c r="T304" i="6"/>
  <c r="AD304" i="6"/>
  <c r="AA304" i="6" s="1"/>
  <c r="T305" i="6"/>
  <c r="AD305" i="6"/>
  <c r="AA305" i="6" s="1"/>
  <c r="T306" i="6"/>
  <c r="AD306" i="6"/>
  <c r="AA306" i="6" s="1"/>
  <c r="T307" i="6"/>
  <c r="W307" i="6" s="1"/>
  <c r="AD307" i="6"/>
  <c r="AA307" i="6" s="1"/>
  <c r="T308" i="6"/>
  <c r="AD308" i="6"/>
  <c r="AA308" i="6" s="1"/>
  <c r="AD309" i="6"/>
  <c r="AA309" i="6" s="1"/>
  <c r="T310" i="6"/>
  <c r="AD310" i="6"/>
  <c r="AA310" i="6" s="1"/>
  <c r="T311" i="6"/>
  <c r="W311" i="6" s="1"/>
  <c r="AD311" i="6"/>
  <c r="AA311" i="6" s="1"/>
  <c r="T312" i="6"/>
  <c r="AD312" i="6"/>
  <c r="AA312" i="6" s="1"/>
  <c r="AD313" i="6"/>
  <c r="AA313" i="6" s="1"/>
  <c r="T314" i="6"/>
  <c r="AD314" i="6"/>
  <c r="AA314" i="6" s="1"/>
  <c r="T315" i="6"/>
  <c r="W315" i="6" s="1"/>
  <c r="AD315" i="6"/>
  <c r="AA315" i="6" s="1"/>
  <c r="T316" i="6"/>
  <c r="AD316" i="6"/>
  <c r="AA316" i="6" s="1"/>
  <c r="AD317" i="6"/>
  <c r="AA317" i="6" s="1"/>
  <c r="T318" i="6"/>
  <c r="AD318" i="6"/>
  <c r="AA318" i="6" s="1"/>
  <c r="T319" i="6"/>
  <c r="AD319" i="6"/>
  <c r="AA319" i="6" s="1"/>
  <c r="T320" i="6"/>
  <c r="AD320" i="6"/>
  <c r="AA320" i="6" s="1"/>
  <c r="T321" i="6"/>
  <c r="AD321" i="6"/>
  <c r="AA321" i="6" s="1"/>
  <c r="T322" i="6"/>
  <c r="AD322" i="6"/>
  <c r="AA322" i="6" s="1"/>
  <c r="T323" i="6"/>
  <c r="AD323" i="6"/>
  <c r="AA323" i="6" s="1"/>
  <c r="T324" i="6"/>
  <c r="AD324" i="6"/>
  <c r="AA324" i="6" s="1"/>
  <c r="T325" i="6"/>
  <c r="AD325" i="6"/>
  <c r="AA325" i="6" s="1"/>
  <c r="T326" i="6"/>
  <c r="AD326" i="6"/>
  <c r="AA326" i="6" s="1"/>
  <c r="T327" i="6"/>
  <c r="AD327" i="6"/>
  <c r="AA327" i="6" s="1"/>
  <c r="T328" i="6"/>
  <c r="AD328" i="6"/>
  <c r="AA328" i="6" s="1"/>
  <c r="T329" i="6"/>
  <c r="AD329" i="6"/>
  <c r="AA329" i="6" s="1"/>
  <c r="T330" i="6"/>
  <c r="AD330" i="6"/>
  <c r="AA330" i="6" s="1"/>
  <c r="T331" i="6"/>
  <c r="AD331" i="6"/>
  <c r="AA331" i="6" s="1"/>
  <c r="T332" i="6"/>
  <c r="AD332" i="6"/>
  <c r="AA332" i="6" s="1"/>
  <c r="T333" i="6"/>
  <c r="AD333" i="6"/>
  <c r="AA333" i="6" s="1"/>
  <c r="T334" i="6"/>
  <c r="AD334" i="6"/>
  <c r="AA334" i="6" s="1"/>
  <c r="T335" i="6"/>
  <c r="AD335" i="6"/>
  <c r="AA335" i="6" s="1"/>
  <c r="T336" i="6"/>
  <c r="AD336" i="6"/>
  <c r="AA336" i="6" s="1"/>
  <c r="T337" i="6"/>
  <c r="AD337" i="6"/>
  <c r="AA337" i="6" s="1"/>
  <c r="T338" i="6"/>
  <c r="AD338" i="6"/>
  <c r="AA338" i="6" s="1"/>
  <c r="T339" i="6"/>
  <c r="AD339" i="6"/>
  <c r="AA339" i="6" s="1"/>
  <c r="T340" i="6"/>
  <c r="AD340" i="6"/>
  <c r="AA340" i="6" s="1"/>
  <c r="T341" i="6"/>
  <c r="AD341" i="6"/>
  <c r="AA341" i="6" s="1"/>
  <c r="T342" i="6"/>
  <c r="AD342" i="6"/>
  <c r="AA342" i="6" s="1"/>
  <c r="T343" i="6"/>
  <c r="AD343" i="6"/>
  <c r="AA343" i="6" s="1"/>
  <c r="T344" i="6"/>
  <c r="AD344" i="6"/>
  <c r="AA344" i="6" s="1"/>
  <c r="T345" i="6"/>
  <c r="AD345" i="6"/>
  <c r="AA345" i="6" s="1"/>
  <c r="T346" i="6"/>
  <c r="AD346" i="6"/>
  <c r="AA346" i="6" s="1"/>
  <c r="T347" i="6"/>
  <c r="AD347" i="6"/>
  <c r="AA347" i="6" s="1"/>
  <c r="T348" i="6"/>
  <c r="AD348" i="6"/>
  <c r="AA348" i="6" s="1"/>
  <c r="T349" i="6"/>
  <c r="AD349" i="6"/>
  <c r="AA349" i="6" s="1"/>
  <c r="T350" i="6"/>
  <c r="AD350" i="6"/>
  <c r="AA350" i="6" s="1"/>
  <c r="T351" i="6"/>
  <c r="AD351" i="6"/>
  <c r="AA351" i="6" s="1"/>
  <c r="T352" i="6"/>
  <c r="AD352" i="6"/>
  <c r="AA352" i="6" s="1"/>
  <c r="T353" i="6"/>
  <c r="AD353" i="6"/>
  <c r="AA353" i="6" s="1"/>
  <c r="T354" i="6"/>
  <c r="AD354" i="6"/>
  <c r="AA354" i="6" s="1"/>
  <c r="T355" i="6"/>
  <c r="AD355" i="6"/>
  <c r="AA355" i="6" s="1"/>
  <c r="T356" i="6"/>
  <c r="AD356" i="6"/>
  <c r="AA356" i="6" s="1"/>
  <c r="T357" i="6"/>
  <c r="AD357" i="6"/>
  <c r="AA357" i="6" s="1"/>
  <c r="T358" i="6"/>
  <c r="AD358" i="6"/>
  <c r="AA358" i="6" s="1"/>
  <c r="T359" i="6"/>
  <c r="AD359" i="6"/>
  <c r="AA359" i="6" s="1"/>
  <c r="T360" i="6"/>
  <c r="AD360" i="6"/>
  <c r="AA360" i="6" s="1"/>
  <c r="T361" i="6"/>
  <c r="AD361" i="6"/>
  <c r="AA361" i="6" s="1"/>
  <c r="T362" i="6"/>
  <c r="AD362" i="6"/>
  <c r="AA362" i="6" s="1"/>
  <c r="T363" i="6"/>
  <c r="AD363" i="6"/>
  <c r="AA363" i="6" s="1"/>
  <c r="T364" i="6"/>
  <c r="AD364" i="6"/>
  <c r="AA364" i="6" s="1"/>
  <c r="T365" i="6"/>
  <c r="AD365" i="6"/>
  <c r="AA365" i="6" s="1"/>
  <c r="T366" i="6"/>
  <c r="AD366" i="6"/>
  <c r="AA366" i="6" s="1"/>
  <c r="T367" i="6"/>
  <c r="AD367" i="6"/>
  <c r="AA367" i="6" s="1"/>
  <c r="T368" i="6"/>
  <c r="AD368" i="6"/>
  <c r="AA368" i="6" s="1"/>
  <c r="T369" i="6"/>
  <c r="AD369" i="6"/>
  <c r="AA369" i="6" s="1"/>
  <c r="T370" i="6"/>
  <c r="AD370" i="6"/>
  <c r="AA370" i="6" s="1"/>
  <c r="T371" i="6"/>
  <c r="AD371" i="6"/>
  <c r="AA371" i="6" s="1"/>
  <c r="T372" i="6"/>
  <c r="AD372" i="6"/>
  <c r="AA372" i="6" s="1"/>
  <c r="T373" i="6"/>
  <c r="AD373" i="6"/>
  <c r="AA373" i="6" s="1"/>
  <c r="T374" i="6"/>
  <c r="AD374" i="6"/>
  <c r="AA374" i="6" s="1"/>
  <c r="T375" i="6"/>
  <c r="AD375" i="6"/>
  <c r="AA375" i="6" s="1"/>
  <c r="T376" i="6"/>
  <c r="AD376" i="6"/>
  <c r="AA376" i="6" s="1"/>
  <c r="T377" i="6"/>
  <c r="AD377" i="6"/>
  <c r="AA377" i="6" s="1"/>
  <c r="T378" i="6"/>
  <c r="AD378" i="6"/>
  <c r="AA378" i="6" s="1"/>
  <c r="T379" i="6"/>
  <c r="AD379" i="6"/>
  <c r="AA379" i="6" s="1"/>
  <c r="T380" i="6"/>
  <c r="AD380" i="6"/>
  <c r="AA380" i="6" s="1"/>
  <c r="T381" i="6"/>
  <c r="AD381" i="6"/>
  <c r="AA381" i="6" s="1"/>
  <c r="T382" i="6"/>
  <c r="AD382" i="6"/>
  <c r="AA382" i="6" s="1"/>
  <c r="T383" i="6"/>
  <c r="AD383" i="6"/>
  <c r="AA383" i="6" s="1"/>
  <c r="T384" i="6"/>
  <c r="AD384" i="6"/>
  <c r="AA384" i="6" s="1"/>
  <c r="T385" i="6"/>
  <c r="AD385" i="6"/>
  <c r="T386" i="6"/>
  <c r="AD386" i="6"/>
  <c r="Q387" i="6"/>
  <c r="AA387" i="6"/>
  <c r="AD20" i="6"/>
  <c r="X20" i="6" s="1"/>
  <c r="B20" i="6"/>
  <c r="C20" i="6"/>
  <c r="H20" i="6"/>
  <c r="AD19" i="6"/>
  <c r="X19" i="6" s="1"/>
  <c r="B21" i="6"/>
  <c r="C21" i="6"/>
  <c r="H21" i="6"/>
  <c r="D21" i="6"/>
  <c r="B19" i="6"/>
  <c r="C19" i="6"/>
  <c r="H19" i="6"/>
  <c r="Y387" i="6" l="1"/>
  <c r="F387" i="6"/>
  <c r="AA386" i="6"/>
  <c r="X386" i="6"/>
  <c r="E386" i="6"/>
  <c r="V386" i="6"/>
  <c r="AA385" i="6"/>
  <c r="X385" i="6"/>
  <c r="E385" i="6"/>
  <c r="V385" i="6"/>
  <c r="E21" i="6"/>
  <c r="V21" i="6"/>
  <c r="V26" i="6"/>
  <c r="E26" i="6"/>
  <c r="D20" i="6"/>
  <c r="W289" i="6"/>
  <c r="W218" i="6"/>
  <c r="W146" i="6"/>
  <c r="W312" i="6"/>
  <c r="W165" i="6"/>
  <c r="W157" i="6"/>
  <c r="W261" i="6"/>
  <c r="W98" i="6"/>
  <c r="G21" i="6"/>
  <c r="U21" i="6" s="1"/>
  <c r="I21" i="6"/>
  <c r="G20" i="6"/>
  <c r="U20" i="6" s="1"/>
  <c r="G19" i="6"/>
  <c r="U19" i="6" s="1"/>
  <c r="W104" i="6"/>
  <c r="W79" i="6"/>
  <c r="W82" i="6"/>
  <c r="W286" i="6"/>
  <c r="W205" i="6"/>
  <c r="W80" i="6"/>
  <c r="W301" i="6"/>
  <c r="W160" i="6"/>
  <c r="W117" i="6"/>
  <c r="W106" i="6"/>
  <c r="W316" i="6"/>
  <c r="W305" i="6"/>
  <c r="W210" i="6"/>
  <c r="W151" i="6"/>
  <c r="W131" i="6"/>
  <c r="W164" i="6"/>
  <c r="W153" i="6"/>
  <c r="W142" i="6"/>
  <c r="W133" i="6"/>
  <c r="W120" i="6"/>
  <c r="W68" i="6"/>
  <c r="W270" i="6"/>
  <c r="W54" i="6"/>
  <c r="W226" i="6"/>
  <c r="W229" i="6"/>
  <c r="W181" i="6"/>
  <c r="W277" i="6"/>
  <c r="T302" i="6"/>
  <c r="W258" i="6"/>
  <c r="W246" i="6"/>
  <c r="W237" i="6"/>
  <c r="T147" i="6"/>
  <c r="W102" i="6"/>
  <c r="W198" i="6"/>
  <c r="T156" i="6"/>
  <c r="T135" i="6"/>
  <c r="W84" i="6"/>
  <c r="W76" i="6"/>
  <c r="T137" i="6"/>
  <c r="T116" i="6"/>
  <c r="W241" i="6"/>
  <c r="W213" i="6"/>
  <c r="W171" i="6"/>
  <c r="T168" i="6"/>
  <c r="W293" i="6"/>
  <c r="W279" i="6"/>
  <c r="W253" i="6"/>
  <c r="T190" i="6"/>
  <c r="T161" i="6"/>
  <c r="W130" i="6"/>
  <c r="W86" i="6"/>
  <c r="W26" i="6"/>
  <c r="W295" i="6"/>
  <c r="W234" i="6"/>
  <c r="W308" i="6"/>
  <c r="T242" i="6"/>
  <c r="W206" i="6"/>
  <c r="T170" i="6"/>
  <c r="T110" i="6"/>
  <c r="W108" i="6"/>
  <c r="T96" i="6"/>
  <c r="T91" i="6"/>
  <c r="T47" i="6"/>
  <c r="W39" i="6"/>
  <c r="W24" i="6"/>
  <c r="W123" i="6"/>
  <c r="W35" i="6"/>
  <c r="W31" i="6"/>
  <c r="W273" i="6"/>
  <c r="W249" i="6"/>
  <c r="W149" i="6"/>
  <c r="W53" i="6"/>
  <c r="W49" i="6"/>
  <c r="W36" i="6"/>
  <c r="W126" i="6"/>
  <c r="T309" i="6"/>
  <c r="T313" i="6"/>
  <c r="T317" i="6"/>
  <c r="W266" i="6"/>
  <c r="AA289" i="6"/>
  <c r="W300" i="6"/>
  <c r="T294" i="6"/>
  <c r="T263" i="6"/>
  <c r="T256" i="6"/>
  <c r="W251" i="6"/>
  <c r="W217" i="6"/>
  <c r="T215" i="6"/>
  <c r="W225" i="6"/>
  <c r="T223" i="6"/>
  <c r="T254" i="6"/>
  <c r="W252" i="6"/>
  <c r="W248" i="6"/>
  <c r="W233" i="6"/>
  <c r="T231" i="6"/>
  <c r="W228" i="6"/>
  <c r="W257" i="6"/>
  <c r="T247" i="6"/>
  <c r="W236" i="6"/>
  <c r="AA205" i="6"/>
  <c r="W384" i="6"/>
  <c r="W383" i="6"/>
  <c r="W380" i="6"/>
  <c r="W377" i="6"/>
  <c r="W374" i="6"/>
  <c r="W371" i="6"/>
  <c r="W368" i="6"/>
  <c r="W363" i="6"/>
  <c r="W362" i="6"/>
  <c r="W358" i="6"/>
  <c r="W354" i="6"/>
  <c r="W353" i="6"/>
  <c r="W352" i="6"/>
  <c r="W347" i="6"/>
  <c r="W346" i="6"/>
  <c r="W341" i="6"/>
  <c r="W340" i="6"/>
  <c r="W335" i="6"/>
  <c r="W334" i="6"/>
  <c r="W333" i="6"/>
  <c r="W332" i="6"/>
  <c r="W331" i="6"/>
  <c r="W330" i="6"/>
  <c r="W329" i="6"/>
  <c r="W328" i="6"/>
  <c r="W325" i="6"/>
  <c r="W276" i="6"/>
  <c r="W314" i="6"/>
  <c r="W310" i="6"/>
  <c r="W306" i="6"/>
  <c r="T291" i="6"/>
  <c r="W285" i="6"/>
  <c r="T284" i="6"/>
  <c r="W278" i="6"/>
  <c r="T275" i="6"/>
  <c r="W269" i="6"/>
  <c r="T268" i="6"/>
  <c r="W265" i="6"/>
  <c r="W262" i="6"/>
  <c r="AA218" i="6"/>
  <c r="AA213" i="6"/>
  <c r="AA201" i="6"/>
  <c r="W385" i="6"/>
  <c r="W382" i="6"/>
  <c r="W381" i="6"/>
  <c r="W367" i="6"/>
  <c r="W366" i="6"/>
  <c r="W365" i="6"/>
  <c r="W360" i="6"/>
  <c r="W359" i="6"/>
  <c r="W357" i="6"/>
  <c r="W356" i="6"/>
  <c r="W351" i="6"/>
  <c r="W350" i="6"/>
  <c r="W349" i="6"/>
  <c r="W342" i="6"/>
  <c r="W339" i="6"/>
  <c r="W336" i="6"/>
  <c r="W327" i="6"/>
  <c r="W323" i="6"/>
  <c r="W320" i="6"/>
  <c r="W318" i="6"/>
  <c r="W292" i="6"/>
  <c r="W304" i="6"/>
  <c r="T298" i="6"/>
  <c r="W288" i="6"/>
  <c r="T282" i="6"/>
  <c r="W272" i="6"/>
  <c r="AA261" i="6"/>
  <c r="T244" i="6"/>
  <c r="W243" i="6"/>
  <c r="AA242" i="6"/>
  <c r="T239" i="6"/>
  <c r="W238" i="6"/>
  <c r="AA226" i="6"/>
  <c r="AA221" i="6"/>
  <c r="T212" i="6"/>
  <c r="W211" i="6"/>
  <c r="W386" i="6"/>
  <c r="W379" i="6"/>
  <c r="W378" i="6"/>
  <c r="W376" i="6"/>
  <c r="W375" i="6"/>
  <c r="W373" i="6"/>
  <c r="W372" i="6"/>
  <c r="W370" i="6"/>
  <c r="W369" i="6"/>
  <c r="W364" i="6"/>
  <c r="W361" i="6"/>
  <c r="W355" i="6"/>
  <c r="W348" i="6"/>
  <c r="W345" i="6"/>
  <c r="W344" i="6"/>
  <c r="W343" i="6"/>
  <c r="W338" i="6"/>
  <c r="W337" i="6"/>
  <c r="W326" i="6"/>
  <c r="W324" i="6"/>
  <c r="W322" i="6"/>
  <c r="W321" i="6"/>
  <c r="W319" i="6"/>
  <c r="T303" i="6"/>
  <c r="W299" i="6"/>
  <c r="T296" i="6"/>
  <c r="W290" i="6"/>
  <c r="T287" i="6"/>
  <c r="W283" i="6"/>
  <c r="T280" i="6"/>
  <c r="W274" i="6"/>
  <c r="T271" i="6"/>
  <c r="W267" i="6"/>
  <c r="W264" i="6"/>
  <c r="T259" i="6"/>
  <c r="T255" i="6"/>
  <c r="W250" i="6"/>
  <c r="T240" i="6"/>
  <c r="AA234" i="6"/>
  <c r="AA229" i="6"/>
  <c r="T220" i="6"/>
  <c r="W204" i="6"/>
  <c r="W232" i="6"/>
  <c r="W224" i="6"/>
  <c r="W216" i="6"/>
  <c r="W194" i="6"/>
  <c r="T177" i="6"/>
  <c r="T195" i="6"/>
  <c r="T188" i="6"/>
  <c r="W184" i="6"/>
  <c r="T172" i="6"/>
  <c r="T150" i="6"/>
  <c r="T196" i="6"/>
  <c r="T203" i="6"/>
  <c r="W201" i="6"/>
  <c r="W193" i="6"/>
  <c r="T185" i="6"/>
  <c r="T155" i="6"/>
  <c r="T182" i="6"/>
  <c r="T169" i="6"/>
  <c r="T162" i="6"/>
  <c r="T148" i="6"/>
  <c r="W208" i="6"/>
  <c r="T207" i="6"/>
  <c r="T199" i="6"/>
  <c r="T191" i="6"/>
  <c r="T200" i="6"/>
  <c r="T192" i="6"/>
  <c r="W189" i="6"/>
  <c r="W183" i="6"/>
  <c r="W180" i="6"/>
  <c r="T175" i="6"/>
  <c r="AA164" i="6"/>
  <c r="T163" i="6"/>
  <c r="W260" i="6"/>
  <c r="W197" i="6"/>
  <c r="W174" i="6"/>
  <c r="T154" i="6"/>
  <c r="T136" i="6"/>
  <c r="T132" i="6"/>
  <c r="AA156" i="6"/>
  <c r="T145" i="6"/>
  <c r="T143" i="6"/>
  <c r="T138" i="6"/>
  <c r="T141" i="6"/>
  <c r="T139" i="6"/>
  <c r="T134" i="6"/>
  <c r="T129" i="6"/>
  <c r="T122" i="6"/>
  <c r="T176" i="6"/>
  <c r="T159" i="6"/>
  <c r="T158" i="6"/>
  <c r="T187" i="6"/>
  <c r="T179" i="6"/>
  <c r="T173" i="6"/>
  <c r="T167" i="6"/>
  <c r="AA160" i="6"/>
  <c r="T166" i="6"/>
  <c r="T152" i="6"/>
  <c r="AA84" i="6"/>
  <c r="T115" i="6"/>
  <c r="T124" i="6"/>
  <c r="T121" i="6"/>
  <c r="T64" i="6"/>
  <c r="T29" i="6"/>
  <c r="AA110" i="6"/>
  <c r="AA86" i="6"/>
  <c r="W77" i="6"/>
  <c r="T62" i="6"/>
  <c r="W127" i="6"/>
  <c r="AA116" i="6"/>
  <c r="W95" i="6"/>
  <c r="W81" i="6"/>
  <c r="T144" i="6"/>
  <c r="T128" i="6"/>
  <c r="W114" i="6"/>
  <c r="T109" i="6"/>
  <c r="T99" i="6"/>
  <c r="W90" i="6"/>
  <c r="W48" i="6"/>
  <c r="T140" i="6"/>
  <c r="T125" i="6"/>
  <c r="T119" i="6"/>
  <c r="T118" i="6"/>
  <c r="T113" i="6"/>
  <c r="T111" i="6"/>
  <c r="T105" i="6"/>
  <c r="T46" i="6"/>
  <c r="T73" i="6"/>
  <c r="W83" i="6"/>
  <c r="T112" i="6"/>
  <c r="W100" i="6"/>
  <c r="W78" i="6"/>
  <c r="W72" i="6"/>
  <c r="W65" i="6"/>
  <c r="T107" i="6"/>
  <c r="T97" i="6"/>
  <c r="W94" i="6"/>
  <c r="AA79" i="6"/>
  <c r="T103" i="6"/>
  <c r="T92" i="6"/>
  <c r="W59" i="6"/>
  <c r="W43" i="6"/>
  <c r="T93" i="6"/>
  <c r="W63" i="6"/>
  <c r="T89" i="6"/>
  <c r="W85" i="6"/>
  <c r="AA82" i="6"/>
  <c r="AA76" i="6"/>
  <c r="T74" i="6"/>
  <c r="T69" i="6"/>
  <c r="W101" i="6"/>
  <c r="AA75" i="6"/>
  <c r="T70" i="6"/>
  <c r="AA77" i="6"/>
  <c r="W61" i="6"/>
  <c r="T57" i="6"/>
  <c r="W55" i="6"/>
  <c r="T88" i="6"/>
  <c r="T66" i="6"/>
  <c r="T56" i="6"/>
  <c r="W44" i="6"/>
  <c r="AA78" i="6"/>
  <c r="W60" i="6"/>
  <c r="AA52" i="6"/>
  <c r="W50" i="6"/>
  <c r="W40" i="6"/>
  <c r="AA31" i="6"/>
  <c r="T30" i="6"/>
  <c r="T51" i="6"/>
  <c r="W45" i="6"/>
  <c r="W28" i="6"/>
  <c r="W87" i="6"/>
  <c r="W75" i="6"/>
  <c r="W71" i="6"/>
  <c r="W67" i="6"/>
  <c r="W34" i="6"/>
  <c r="T58" i="6"/>
  <c r="T41" i="6"/>
  <c r="T23" i="6"/>
  <c r="T52" i="6"/>
  <c r="W42" i="6"/>
  <c r="T37" i="6"/>
  <c r="W38" i="6"/>
  <c r="T33" i="6"/>
  <c r="T32" i="6"/>
  <c r="T27" i="6"/>
  <c r="W25" i="6"/>
  <c r="AA21" i="6"/>
  <c r="F21" i="6" s="1"/>
  <c r="W22" i="6"/>
  <c r="W21" i="6"/>
  <c r="T20" i="6"/>
  <c r="AA20" i="6"/>
  <c r="F20" i="6" s="1"/>
  <c r="D19" i="6"/>
  <c r="AA19" i="6"/>
  <c r="T19" i="6"/>
  <c r="AA388" i="6"/>
  <c r="AA389" i="6"/>
  <c r="AA390" i="6"/>
  <c r="AA391" i="6"/>
  <c r="AA392" i="6"/>
  <c r="AA393" i="6"/>
  <c r="AA394" i="6"/>
  <c r="AA395" i="6"/>
  <c r="AA396" i="6"/>
  <c r="AA397" i="6"/>
  <c r="AA398" i="6"/>
  <c r="AA399" i="6"/>
  <c r="AA400" i="6"/>
  <c r="AA401" i="6"/>
  <c r="AA402" i="6"/>
  <c r="AA403" i="6"/>
  <c r="AA404" i="6"/>
  <c r="AA405" i="6"/>
  <c r="AA406" i="6"/>
  <c r="AA407" i="6"/>
  <c r="AA408" i="6"/>
  <c r="AA409" i="6"/>
  <c r="AA410" i="6"/>
  <c r="AA411" i="6"/>
  <c r="AA412" i="6"/>
  <c r="AA413" i="6"/>
  <c r="AA414" i="6"/>
  <c r="AA415" i="6"/>
  <c r="AA416" i="6"/>
  <c r="AA417" i="6"/>
  <c r="AA418" i="6"/>
  <c r="AA419" i="6"/>
  <c r="AA420" i="6"/>
  <c r="AA421" i="6"/>
  <c r="AA422" i="6"/>
  <c r="AA423" i="6"/>
  <c r="AA424" i="6"/>
  <c r="AA425" i="6"/>
  <c r="AA426" i="6"/>
  <c r="AA427" i="6"/>
  <c r="AA428" i="6"/>
  <c r="AA429" i="6"/>
  <c r="AA430" i="6"/>
  <c r="AA431" i="6"/>
  <c r="AA432" i="6"/>
  <c r="AA433" i="6"/>
  <c r="AA434" i="6"/>
  <c r="AA435" i="6"/>
  <c r="AA436" i="6"/>
  <c r="AA437" i="6"/>
  <c r="AA438" i="6"/>
  <c r="AA439" i="6"/>
  <c r="AA440" i="6"/>
  <c r="AA441" i="6"/>
  <c r="AA442" i="6"/>
  <c r="AA443" i="6"/>
  <c r="AA444" i="6"/>
  <c r="AA445" i="6"/>
  <c r="AA446" i="6"/>
  <c r="AA447" i="6"/>
  <c r="AA448" i="6"/>
  <c r="AA449" i="6"/>
  <c r="AA450" i="6"/>
  <c r="AA451" i="6"/>
  <c r="AA452" i="6"/>
  <c r="AA453" i="6"/>
  <c r="AA454" i="6"/>
  <c r="AA455" i="6"/>
  <c r="AA456" i="6"/>
  <c r="AA457" i="6"/>
  <c r="AA458" i="6"/>
  <c r="AA459" i="6"/>
  <c r="AA460" i="6"/>
  <c r="AA461" i="6"/>
  <c r="AA462" i="6"/>
  <c r="AA463" i="6"/>
  <c r="AA464" i="6"/>
  <c r="AA465" i="6"/>
  <c r="AA466" i="6"/>
  <c r="AA467" i="6"/>
  <c r="AA468" i="6"/>
  <c r="AA469" i="6"/>
  <c r="AA470" i="6"/>
  <c r="AA471" i="6"/>
  <c r="AA472" i="6"/>
  <c r="AA473" i="6"/>
  <c r="AA474" i="6"/>
  <c r="AA475" i="6"/>
  <c r="AA476" i="6"/>
  <c r="AA477" i="6"/>
  <c r="AA478" i="6"/>
  <c r="AA479" i="6"/>
  <c r="AA480" i="6"/>
  <c r="AA481" i="6"/>
  <c r="AA482" i="6"/>
  <c r="AA483" i="6"/>
  <c r="AA484" i="6"/>
  <c r="AA485" i="6"/>
  <c r="AA486" i="6"/>
  <c r="AA487" i="6"/>
  <c r="AA488" i="6"/>
  <c r="AA489" i="6"/>
  <c r="AA490" i="6"/>
  <c r="AA491" i="6"/>
  <c r="AA492" i="6"/>
  <c r="AA493" i="6"/>
  <c r="AA494" i="6"/>
  <c r="AA495" i="6"/>
  <c r="AA496" i="6"/>
  <c r="AA497" i="6"/>
  <c r="AA498" i="6"/>
  <c r="AA499" i="6"/>
  <c r="AA500" i="6"/>
  <c r="AA501" i="6"/>
  <c r="AA502" i="6"/>
  <c r="AA503" i="6"/>
  <c r="AA504" i="6"/>
  <c r="AA505" i="6"/>
  <c r="AA506" i="6"/>
  <c r="AA507" i="6"/>
  <c r="AA508" i="6"/>
  <c r="AA509" i="6"/>
  <c r="AA510" i="6"/>
  <c r="AA511" i="6"/>
  <c r="AA512" i="6"/>
  <c r="AA513" i="6"/>
  <c r="AA514" i="6"/>
  <c r="AA515" i="6"/>
  <c r="AA516" i="6"/>
  <c r="AA517" i="6"/>
  <c r="AA518" i="6"/>
  <c r="AA519" i="6"/>
  <c r="AA520" i="6"/>
  <c r="AA521" i="6"/>
  <c r="AA522" i="6"/>
  <c r="AA523" i="6"/>
  <c r="AA524" i="6"/>
  <c r="AA525" i="6"/>
  <c r="AA526" i="6"/>
  <c r="AA527" i="6"/>
  <c r="AA528" i="6"/>
  <c r="AA529" i="6"/>
  <c r="AA530" i="6"/>
  <c r="AA531" i="6"/>
  <c r="AA532" i="6"/>
  <c r="AA533" i="6"/>
  <c r="AA534" i="6"/>
  <c r="AA535" i="6"/>
  <c r="AA536" i="6"/>
  <c r="AA537" i="6"/>
  <c r="AA538" i="6"/>
  <c r="AA539" i="6"/>
  <c r="AA540" i="6"/>
  <c r="AA541" i="6"/>
  <c r="AA542" i="6"/>
  <c r="AA543" i="6"/>
  <c r="AA544" i="6"/>
  <c r="AA545" i="6"/>
  <c r="AA546" i="6"/>
  <c r="AA547" i="6"/>
  <c r="AA548" i="6"/>
  <c r="AA549" i="6"/>
  <c r="AA550" i="6"/>
  <c r="AA551" i="6"/>
  <c r="AA552" i="6"/>
  <c r="AA553" i="6"/>
  <c r="AA554" i="6"/>
  <c r="AA555" i="6"/>
  <c r="AA556" i="6"/>
  <c r="AA557" i="6"/>
  <c r="AA558" i="6"/>
  <c r="AA559" i="6"/>
  <c r="AA560" i="6"/>
  <c r="AA561" i="6"/>
  <c r="AA562" i="6"/>
  <c r="AA563" i="6"/>
  <c r="AA564" i="6"/>
  <c r="AA565" i="6"/>
  <c r="AA566" i="6"/>
  <c r="AA567" i="6"/>
  <c r="AA568" i="6"/>
  <c r="AA569" i="6"/>
  <c r="AA570" i="6"/>
  <c r="AA571" i="6"/>
  <c r="AA572" i="6"/>
  <c r="AA573" i="6"/>
  <c r="AA574" i="6"/>
  <c r="AA575" i="6"/>
  <c r="AA576" i="6"/>
  <c r="AA577" i="6"/>
  <c r="AA578" i="6"/>
  <c r="AA579" i="6"/>
  <c r="AA580" i="6"/>
  <c r="AA581" i="6"/>
  <c r="AA582" i="6"/>
  <c r="AA583" i="6"/>
  <c r="AA584" i="6"/>
  <c r="AA585" i="6"/>
  <c r="AA586" i="6"/>
  <c r="AA587" i="6"/>
  <c r="AA588" i="6"/>
  <c r="AA589" i="6"/>
  <c r="AA590" i="6"/>
  <c r="AA591" i="6"/>
  <c r="AA592" i="6"/>
  <c r="AA593" i="6"/>
  <c r="AA594" i="6"/>
  <c r="AA595" i="6"/>
  <c r="AA596" i="6"/>
  <c r="AA597" i="6"/>
  <c r="AA598" i="6"/>
  <c r="AA599" i="6"/>
  <c r="AA600" i="6"/>
  <c r="AA601" i="6"/>
  <c r="AA602" i="6"/>
  <c r="AA603" i="6"/>
  <c r="AA604" i="6"/>
  <c r="AA605" i="6"/>
  <c r="AA606" i="6"/>
  <c r="AA607" i="6"/>
  <c r="AA608" i="6"/>
  <c r="AA609" i="6"/>
  <c r="AA610" i="6"/>
  <c r="AA611" i="6"/>
  <c r="AA612" i="6"/>
  <c r="AA613" i="6"/>
  <c r="AA614" i="6"/>
  <c r="AA615" i="6"/>
  <c r="AA616" i="6"/>
  <c r="AA617" i="6"/>
  <c r="AA618" i="6"/>
  <c r="AA619" i="6"/>
  <c r="AA620" i="6"/>
  <c r="AA621" i="6"/>
  <c r="AA622" i="6"/>
  <c r="AA623" i="6"/>
  <c r="AA624" i="6"/>
  <c r="AA625" i="6"/>
  <c r="AA626" i="6"/>
  <c r="AA627" i="6"/>
  <c r="AA628" i="6"/>
  <c r="AA629" i="6"/>
  <c r="AA630" i="6"/>
  <c r="AA631" i="6"/>
  <c r="AA632" i="6"/>
  <c r="AA633" i="6"/>
  <c r="AA634" i="6"/>
  <c r="AA635" i="6"/>
  <c r="AA636" i="6"/>
  <c r="AA637" i="6"/>
  <c r="AA638" i="6"/>
  <c r="AA639" i="6"/>
  <c r="AA640" i="6"/>
  <c r="AA641" i="6"/>
  <c r="AA642" i="6"/>
  <c r="AA643" i="6"/>
  <c r="AA644" i="6"/>
  <c r="AA645" i="6"/>
  <c r="AA646" i="6"/>
  <c r="AA647" i="6"/>
  <c r="AA648" i="6"/>
  <c r="AA649" i="6"/>
  <c r="AA650" i="6"/>
  <c r="AA651" i="6"/>
  <c r="AA652" i="6"/>
  <c r="AA653" i="6"/>
  <c r="AA654" i="6"/>
  <c r="AA655" i="6"/>
  <c r="AA656" i="6"/>
  <c r="AA657" i="6"/>
  <c r="AA658" i="6"/>
  <c r="AA659" i="6"/>
  <c r="AA660" i="6"/>
  <c r="AA661" i="6"/>
  <c r="AA662" i="6"/>
  <c r="AA663" i="6"/>
  <c r="AA664" i="6"/>
  <c r="AA665" i="6"/>
  <c r="AA666" i="6"/>
  <c r="AA667" i="6"/>
  <c r="AA668" i="6"/>
  <c r="AA669" i="6"/>
  <c r="AA670" i="6"/>
  <c r="AA671" i="6"/>
  <c r="AA672" i="6"/>
  <c r="AA673" i="6"/>
  <c r="AA674" i="6"/>
  <c r="AA675" i="6"/>
  <c r="AA676" i="6"/>
  <c r="AA677" i="6"/>
  <c r="AA678" i="6"/>
  <c r="AA679" i="6"/>
  <c r="AA680" i="6"/>
  <c r="AA681" i="6"/>
  <c r="AA682" i="6"/>
  <c r="AA683" i="6"/>
  <c r="AA684" i="6"/>
  <c r="AA685" i="6"/>
  <c r="AA686" i="6"/>
  <c r="AA687" i="6"/>
  <c r="AA688" i="6"/>
  <c r="AA689" i="6"/>
  <c r="AA690" i="6"/>
  <c r="AA691" i="6"/>
  <c r="AA692" i="6"/>
  <c r="AA693" i="6"/>
  <c r="AA694" i="6"/>
  <c r="AA695" i="6"/>
  <c r="AA696" i="6"/>
  <c r="AA697" i="6"/>
  <c r="AA698" i="6"/>
  <c r="AA699" i="6"/>
  <c r="AA700" i="6"/>
  <c r="AA701" i="6"/>
  <c r="AA702" i="6"/>
  <c r="AA703" i="6"/>
  <c r="AA704" i="6"/>
  <c r="AA705" i="6"/>
  <c r="AA706" i="6"/>
  <c r="AA707" i="6"/>
  <c r="AA708" i="6"/>
  <c r="AA709" i="6"/>
  <c r="AA710" i="6"/>
  <c r="AA711" i="6"/>
  <c r="AA712" i="6"/>
  <c r="AA713" i="6"/>
  <c r="AA714" i="6"/>
  <c r="AA715" i="6"/>
  <c r="AA716" i="6"/>
  <c r="AA717" i="6"/>
  <c r="AA718" i="6"/>
  <c r="AA719" i="6"/>
  <c r="AA720" i="6"/>
  <c r="AA721" i="6"/>
  <c r="AA722" i="6"/>
  <c r="AA723" i="6"/>
  <c r="AA724" i="6"/>
  <c r="AA725" i="6"/>
  <c r="AA726" i="6"/>
  <c r="AA727" i="6"/>
  <c r="AA728" i="6"/>
  <c r="AA729" i="6"/>
  <c r="AA730" i="6"/>
  <c r="AA731" i="6"/>
  <c r="AA732" i="6"/>
  <c r="AA733" i="6"/>
  <c r="AA734" i="6"/>
  <c r="AA735" i="6"/>
  <c r="AA736" i="6"/>
  <c r="AA737" i="6"/>
  <c r="AA738" i="6"/>
  <c r="AA739" i="6"/>
  <c r="AA740" i="6"/>
  <c r="AA741" i="6"/>
  <c r="AA742" i="6"/>
  <c r="AA743" i="6"/>
  <c r="AA744" i="6"/>
  <c r="AA745" i="6"/>
  <c r="AA746" i="6"/>
  <c r="AA747" i="6"/>
  <c r="AA748" i="6"/>
  <c r="AA749" i="6"/>
  <c r="AA750" i="6"/>
  <c r="AA751" i="6"/>
  <c r="Y386" i="6" l="1"/>
  <c r="F386" i="6"/>
  <c r="Y385" i="6"/>
  <c r="F385" i="6"/>
  <c r="E27" i="6"/>
  <c r="V27" i="6"/>
  <c r="E20" i="6"/>
  <c r="V20" i="6"/>
  <c r="Z20" i="6" s="1"/>
  <c r="E19" i="6"/>
  <c r="V19" i="6"/>
  <c r="Y21" i="6"/>
  <c r="Z21" i="6" s="1"/>
  <c r="Y19" i="6"/>
  <c r="F19" i="6"/>
  <c r="Y20" i="6"/>
  <c r="W154" i="6"/>
  <c r="W132" i="6"/>
  <c r="W139" i="6"/>
  <c r="W169" i="6"/>
  <c r="W170" i="6"/>
  <c r="W137" i="6"/>
  <c r="W141" i="6"/>
  <c r="W51" i="6"/>
  <c r="W148" i="6"/>
  <c r="W29" i="6"/>
  <c r="W309" i="6"/>
  <c r="W159" i="6"/>
  <c r="W317" i="6"/>
  <c r="W116" i="6"/>
  <c r="W96" i="6"/>
  <c r="W161" i="6"/>
  <c r="W46" i="6"/>
  <c r="W62" i="6"/>
  <c r="W91" i="6"/>
  <c r="W138" i="6"/>
  <c r="W143" i="6"/>
  <c r="W155" i="6"/>
  <c r="W110" i="6"/>
  <c r="W89" i="6"/>
  <c r="W119" i="6"/>
  <c r="W92" i="6"/>
  <c r="W129" i="6"/>
  <c r="W135" i="6"/>
  <c r="W147" i="6"/>
  <c r="W109" i="6"/>
  <c r="W188" i="6"/>
  <c r="W313" i="6"/>
  <c r="W190" i="6"/>
  <c r="W156" i="6"/>
  <c r="W302" i="6"/>
  <c r="W93" i="6"/>
  <c r="W196" i="6"/>
  <c r="W280" i="6"/>
  <c r="W254" i="6"/>
  <c r="W74" i="6"/>
  <c r="W70" i="6"/>
  <c r="W215" i="6"/>
  <c r="W242" i="6"/>
  <c r="W192" i="6"/>
  <c r="W47" i="6"/>
  <c r="W66" i="6"/>
  <c r="W167" i="6"/>
  <c r="W172" i="6"/>
  <c r="W263" i="6"/>
  <c r="W168" i="6"/>
  <c r="W33" i="6"/>
  <c r="W179" i="6"/>
  <c r="W152" i="6"/>
  <c r="W185" i="6"/>
  <c r="W118" i="6"/>
  <c r="W23" i="6"/>
  <c r="W58" i="6"/>
  <c r="W30" i="6"/>
  <c r="W140" i="6"/>
  <c r="W41" i="6"/>
  <c r="W73" i="6"/>
  <c r="W124" i="6"/>
  <c r="W111" i="6"/>
  <c r="W173" i="6"/>
  <c r="W199" i="6"/>
  <c r="W136" i="6"/>
  <c r="W275" i="6"/>
  <c r="W247" i="6"/>
  <c r="W244" i="6"/>
  <c r="W287" i="6"/>
  <c r="W128" i="6"/>
  <c r="W256" i="6"/>
  <c r="W231" i="6"/>
  <c r="W223" i="6"/>
  <c r="W239" i="6"/>
  <c r="W282" i="6"/>
  <c r="W298" i="6"/>
  <c r="W56" i="6"/>
  <c r="W37" i="6"/>
  <c r="W57" i="6"/>
  <c r="W88" i="6"/>
  <c r="W144" i="6"/>
  <c r="W166" i="6"/>
  <c r="W176" i="6"/>
  <c r="W195" i="6"/>
  <c r="W191" i="6"/>
  <c r="W291" i="6"/>
  <c r="W296" i="6"/>
  <c r="W259" i="6"/>
  <c r="W212" i="6"/>
  <c r="W182" i="6"/>
  <c r="W284" i="6"/>
  <c r="W52" i="6"/>
  <c r="W103" i="6"/>
  <c r="W207" i="6"/>
  <c r="W32" i="6"/>
  <c r="W121" i="6"/>
  <c r="W105" i="6"/>
  <c r="W122" i="6"/>
  <c r="W175" i="6"/>
  <c r="W200" i="6"/>
  <c r="W162" i="6"/>
  <c r="W150" i="6"/>
  <c r="W255" i="6"/>
  <c r="W271" i="6"/>
  <c r="W240" i="6"/>
  <c r="W294" i="6"/>
  <c r="W125" i="6"/>
  <c r="W64" i="6"/>
  <c r="W203" i="6"/>
  <c r="W115" i="6"/>
  <c r="W187" i="6"/>
  <c r="W97" i="6"/>
  <c r="W27" i="6"/>
  <c r="W69" i="6"/>
  <c r="W107" i="6"/>
  <c r="W112" i="6"/>
  <c r="W99" i="6"/>
  <c r="W113" i="6"/>
  <c r="W158" i="6"/>
  <c r="W134" i="6"/>
  <c r="W145" i="6"/>
  <c r="W163" i="6"/>
  <c r="W177" i="6"/>
  <c r="W220" i="6"/>
  <c r="W268" i="6"/>
  <c r="W303" i="6"/>
  <c r="W20" i="6"/>
  <c r="AN19" i="6"/>
  <c r="AN20" i="6" s="1"/>
  <c r="AN21" i="6" s="1"/>
  <c r="AN22" i="6" s="1"/>
  <c r="AN23" i="6" s="1"/>
  <c r="AN24" i="6" s="1"/>
  <c r="AN25" i="6" s="1"/>
  <c r="AN26" i="6" s="1"/>
  <c r="AN27" i="6" s="1"/>
  <c r="AN28" i="6" s="1"/>
  <c r="AN29" i="6" s="1"/>
  <c r="AN30" i="6" s="1"/>
  <c r="AN31" i="6" s="1"/>
  <c r="AN32" i="6" s="1"/>
  <c r="AN33" i="6" s="1"/>
  <c r="AN34" i="6" s="1"/>
  <c r="AN35" i="6" s="1"/>
  <c r="AN36" i="6" s="1"/>
  <c r="AN37" i="6" s="1"/>
  <c r="AN38" i="6" s="1"/>
  <c r="AN39" i="6" s="1"/>
  <c r="AN40" i="6" s="1"/>
  <c r="AN41" i="6" s="1"/>
  <c r="AN42" i="6" s="1"/>
  <c r="AN43" i="6" s="1"/>
  <c r="AN44" i="6" s="1"/>
  <c r="AN45" i="6" s="1"/>
  <c r="AN46" i="6" s="1"/>
  <c r="AN47" i="6" s="1"/>
  <c r="AN48" i="6" s="1"/>
  <c r="AN49" i="6" s="1"/>
  <c r="AN50" i="6" s="1"/>
  <c r="AN51" i="6" s="1"/>
  <c r="AN52" i="6" s="1"/>
  <c r="AN53" i="6" s="1"/>
  <c r="AN54" i="6" s="1"/>
  <c r="AN55" i="6" s="1"/>
  <c r="AN56" i="6" s="1"/>
  <c r="AN57" i="6" s="1"/>
  <c r="AN58" i="6" s="1"/>
  <c r="AN59" i="6" s="1"/>
  <c r="AN60" i="6" s="1"/>
  <c r="AN61" i="6" s="1"/>
  <c r="AN62" i="6" s="1"/>
  <c r="AN63" i="6" s="1"/>
  <c r="AN64" i="6" s="1"/>
  <c r="AN65" i="6" s="1"/>
  <c r="AN66" i="6" s="1"/>
  <c r="AN67" i="6" s="1"/>
  <c r="AN68" i="6" s="1"/>
  <c r="AN69" i="6" s="1"/>
  <c r="AN70" i="6" s="1"/>
  <c r="AN71" i="6" s="1"/>
  <c r="AN72" i="6" s="1"/>
  <c r="AN73" i="6" s="1"/>
  <c r="AN74" i="6" s="1"/>
  <c r="AN75" i="6" s="1"/>
  <c r="AN76" i="6" s="1"/>
  <c r="AN77" i="6" s="1"/>
  <c r="AN78" i="6" s="1"/>
  <c r="AN79" i="6" s="1"/>
  <c r="AN80" i="6" s="1"/>
  <c r="AN81" i="6" s="1"/>
  <c r="AN82" i="6" s="1"/>
  <c r="AN83" i="6" s="1"/>
  <c r="AN84" i="6" s="1"/>
  <c r="AN85" i="6" s="1"/>
  <c r="AN86" i="6" s="1"/>
  <c r="AN87" i="6" s="1"/>
  <c r="AN88" i="6" s="1"/>
  <c r="AN89" i="6" s="1"/>
  <c r="AN90" i="6" s="1"/>
  <c r="AN91" i="6" s="1"/>
  <c r="AN92" i="6" s="1"/>
  <c r="AN93" i="6" s="1"/>
  <c r="AN94" i="6" s="1"/>
  <c r="AN95" i="6" s="1"/>
  <c r="AN96" i="6" s="1"/>
  <c r="AN97" i="6" s="1"/>
  <c r="AN98" i="6" s="1"/>
  <c r="AN99" i="6" s="1"/>
  <c r="AN100" i="6" s="1"/>
  <c r="AN101" i="6" s="1"/>
  <c r="AN102" i="6" s="1"/>
  <c r="AN103" i="6" s="1"/>
  <c r="AN104" i="6" s="1"/>
  <c r="AN105" i="6" s="1"/>
  <c r="AN106" i="6" s="1"/>
  <c r="AN107" i="6" s="1"/>
  <c r="AN108" i="6" s="1"/>
  <c r="AN109" i="6" s="1"/>
  <c r="AN110" i="6" s="1"/>
  <c r="AN111" i="6" s="1"/>
  <c r="AN112" i="6" s="1"/>
  <c r="AN113" i="6" s="1"/>
  <c r="AN114" i="6" s="1"/>
  <c r="AN115" i="6" s="1"/>
  <c r="AN116" i="6" s="1"/>
  <c r="AN117" i="6" s="1"/>
  <c r="AN118" i="6" s="1"/>
  <c r="AN119" i="6" s="1"/>
  <c r="AN120" i="6" s="1"/>
  <c r="AN121" i="6" s="1"/>
  <c r="AN122" i="6" s="1"/>
  <c r="AN123" i="6" s="1"/>
  <c r="AN124" i="6" s="1"/>
  <c r="AN125" i="6" s="1"/>
  <c r="AN126" i="6" s="1"/>
  <c r="AN127" i="6" s="1"/>
  <c r="AN128" i="6" s="1"/>
  <c r="AN129" i="6" s="1"/>
  <c r="AN130" i="6" s="1"/>
  <c r="AN131" i="6" s="1"/>
  <c r="AN132" i="6" s="1"/>
  <c r="AN133" i="6" s="1"/>
  <c r="AN134" i="6" s="1"/>
  <c r="AN135" i="6" s="1"/>
  <c r="AN136" i="6" s="1"/>
  <c r="AN137" i="6" s="1"/>
  <c r="AN138" i="6" s="1"/>
  <c r="AN139" i="6" s="1"/>
  <c r="AN140" i="6" s="1"/>
  <c r="AN141" i="6" s="1"/>
  <c r="AN142" i="6" s="1"/>
  <c r="AN143" i="6" s="1"/>
  <c r="AN144" i="6" s="1"/>
  <c r="AN145" i="6" s="1"/>
  <c r="AN146" i="6" s="1"/>
  <c r="AN147" i="6" s="1"/>
  <c r="AN148" i="6" s="1"/>
  <c r="AN149" i="6" s="1"/>
  <c r="AN150" i="6" s="1"/>
  <c r="AN151" i="6" s="1"/>
  <c r="AN152" i="6" s="1"/>
  <c r="AN153" i="6" s="1"/>
  <c r="AN154" i="6" s="1"/>
  <c r="AN155" i="6" s="1"/>
  <c r="AN156" i="6" s="1"/>
  <c r="AN157" i="6" s="1"/>
  <c r="AN158" i="6" s="1"/>
  <c r="AN159" i="6" s="1"/>
  <c r="AN160" i="6" s="1"/>
  <c r="AN161" i="6" s="1"/>
  <c r="AN162" i="6" s="1"/>
  <c r="AN163" i="6" s="1"/>
  <c r="AN164" i="6" s="1"/>
  <c r="AN165" i="6" s="1"/>
  <c r="AN166" i="6" s="1"/>
  <c r="AN167" i="6" s="1"/>
  <c r="AN168" i="6" s="1"/>
  <c r="AN169" i="6" s="1"/>
  <c r="AN170" i="6" s="1"/>
  <c r="AN171" i="6" s="1"/>
  <c r="AN172" i="6" s="1"/>
  <c r="AN173" i="6" s="1"/>
  <c r="AN174" i="6" s="1"/>
  <c r="AN175" i="6" s="1"/>
  <c r="AN176" i="6" s="1"/>
  <c r="AN177" i="6" s="1"/>
  <c r="AN178" i="6" s="1"/>
  <c r="AN179" i="6" s="1"/>
  <c r="AN180" i="6" s="1"/>
  <c r="AN181" i="6" s="1"/>
  <c r="AN182" i="6" s="1"/>
  <c r="AN183" i="6" s="1"/>
  <c r="AN184" i="6" s="1"/>
  <c r="AN185" i="6" s="1"/>
  <c r="AN186" i="6" s="1"/>
  <c r="AN187" i="6" s="1"/>
  <c r="AN188" i="6" s="1"/>
  <c r="AN189" i="6" s="1"/>
  <c r="AN190" i="6" s="1"/>
  <c r="AN191" i="6" s="1"/>
  <c r="AN192" i="6" s="1"/>
  <c r="AN193" i="6" s="1"/>
  <c r="AN194" i="6" s="1"/>
  <c r="AN195" i="6" s="1"/>
  <c r="AN196" i="6" s="1"/>
  <c r="AN197" i="6" s="1"/>
  <c r="AN198" i="6" s="1"/>
  <c r="AN199" i="6" s="1"/>
  <c r="AN200" i="6" s="1"/>
  <c r="AN201" i="6" s="1"/>
  <c r="AN202" i="6" s="1"/>
  <c r="AN203" i="6" s="1"/>
  <c r="AN204" i="6" s="1"/>
  <c r="AN205" i="6" s="1"/>
  <c r="AN206" i="6" s="1"/>
  <c r="AN207" i="6" s="1"/>
  <c r="AN208" i="6" s="1"/>
  <c r="AN209" i="6" s="1"/>
  <c r="AN210" i="6" s="1"/>
  <c r="AN211" i="6" s="1"/>
  <c r="AN212" i="6" s="1"/>
  <c r="AN213" i="6" s="1"/>
  <c r="AN214" i="6" s="1"/>
  <c r="AN215" i="6" s="1"/>
  <c r="AN216" i="6" s="1"/>
  <c r="AN217" i="6" s="1"/>
  <c r="AN218" i="6" s="1"/>
  <c r="AN219" i="6" s="1"/>
  <c r="AN220" i="6" s="1"/>
  <c r="AN221" i="6" s="1"/>
  <c r="AN222" i="6" s="1"/>
  <c r="AN223" i="6" s="1"/>
  <c r="AN224" i="6" s="1"/>
  <c r="AN225" i="6" s="1"/>
  <c r="AN226" i="6" s="1"/>
  <c r="AN227" i="6" s="1"/>
  <c r="AN228" i="6" s="1"/>
  <c r="AN229" i="6" s="1"/>
  <c r="AN230" i="6" s="1"/>
  <c r="AN231" i="6" s="1"/>
  <c r="AN232" i="6" s="1"/>
  <c r="AN233" i="6" s="1"/>
  <c r="AN234" i="6" s="1"/>
  <c r="AN235" i="6" s="1"/>
  <c r="AN236" i="6" s="1"/>
  <c r="AN237" i="6" s="1"/>
  <c r="AN238" i="6" s="1"/>
  <c r="AN239" i="6" s="1"/>
  <c r="AN240" i="6" s="1"/>
  <c r="AN241" i="6" s="1"/>
  <c r="AN242" i="6" s="1"/>
  <c r="AN243" i="6" s="1"/>
  <c r="AN244" i="6" s="1"/>
  <c r="AN245" i="6" s="1"/>
  <c r="AN246" i="6" s="1"/>
  <c r="AN247" i="6" s="1"/>
  <c r="AN248" i="6" s="1"/>
  <c r="AN249" i="6" s="1"/>
  <c r="AN250" i="6" s="1"/>
  <c r="AN251" i="6" s="1"/>
  <c r="AN252" i="6" s="1"/>
  <c r="AN253" i="6" s="1"/>
  <c r="AN254" i="6" s="1"/>
  <c r="AN255" i="6" s="1"/>
  <c r="AN256" i="6" s="1"/>
  <c r="AN257" i="6" s="1"/>
  <c r="AN258" i="6" s="1"/>
  <c r="AN259" i="6" s="1"/>
  <c r="AN260" i="6" s="1"/>
  <c r="AN261" i="6" s="1"/>
  <c r="AN262" i="6" s="1"/>
  <c r="AN263" i="6" s="1"/>
  <c r="AN264" i="6" s="1"/>
  <c r="AN265" i="6" s="1"/>
  <c r="AN266" i="6" s="1"/>
  <c r="AN267" i="6" s="1"/>
  <c r="AN268" i="6" s="1"/>
  <c r="AN269" i="6" s="1"/>
  <c r="AN270" i="6" s="1"/>
  <c r="AN271" i="6" s="1"/>
  <c r="AN272" i="6" s="1"/>
  <c r="AN273" i="6" s="1"/>
  <c r="AN274" i="6" s="1"/>
  <c r="AN275" i="6" s="1"/>
  <c r="AN276" i="6" s="1"/>
  <c r="AN277" i="6" s="1"/>
  <c r="AN278" i="6" s="1"/>
  <c r="AN279" i="6" s="1"/>
  <c r="AN280" i="6" s="1"/>
  <c r="AN281" i="6" s="1"/>
  <c r="AN282" i="6" s="1"/>
  <c r="AN283" i="6" s="1"/>
  <c r="AN284" i="6" s="1"/>
  <c r="AN285" i="6" s="1"/>
  <c r="AN286" i="6" s="1"/>
  <c r="AN287" i="6" s="1"/>
  <c r="AN288" i="6" s="1"/>
  <c r="AN289" i="6" s="1"/>
  <c r="AN290" i="6" s="1"/>
  <c r="AN291" i="6" s="1"/>
  <c r="AN292" i="6" s="1"/>
  <c r="AN293" i="6" s="1"/>
  <c r="AN294" i="6" s="1"/>
  <c r="AN295" i="6" s="1"/>
  <c r="AN296" i="6" s="1"/>
  <c r="AN297" i="6" s="1"/>
  <c r="AN298" i="6" s="1"/>
  <c r="AN299" i="6" s="1"/>
  <c r="AN300" i="6" s="1"/>
  <c r="AN301" i="6" s="1"/>
  <c r="AN302" i="6" s="1"/>
  <c r="AN303" i="6" s="1"/>
  <c r="AN304" i="6" s="1"/>
  <c r="AN305" i="6" s="1"/>
  <c r="AN306" i="6" s="1"/>
  <c r="AN307" i="6" s="1"/>
  <c r="AN308" i="6" s="1"/>
  <c r="AN309" i="6" s="1"/>
  <c r="AN310" i="6" s="1"/>
  <c r="AN311" i="6" s="1"/>
  <c r="AN312" i="6" s="1"/>
  <c r="AN313" i="6" s="1"/>
  <c r="AN314" i="6" s="1"/>
  <c r="AN315" i="6" s="1"/>
  <c r="AN316" i="6" s="1"/>
  <c r="AN317" i="6" s="1"/>
  <c r="AN318" i="6" s="1"/>
  <c r="AN319" i="6" s="1"/>
  <c r="AN320" i="6" s="1"/>
  <c r="AN321" i="6" s="1"/>
  <c r="AN322" i="6" s="1"/>
  <c r="AN323" i="6" s="1"/>
  <c r="AN324" i="6" s="1"/>
  <c r="AN325" i="6" s="1"/>
  <c r="AN326" i="6" s="1"/>
  <c r="AN327" i="6" s="1"/>
  <c r="AN328" i="6" s="1"/>
  <c r="AN329" i="6" s="1"/>
  <c r="AN330" i="6" s="1"/>
  <c r="AN331" i="6" s="1"/>
  <c r="AN332" i="6" s="1"/>
  <c r="AN333" i="6" s="1"/>
  <c r="AN334" i="6" s="1"/>
  <c r="AN335" i="6" s="1"/>
  <c r="AN336" i="6" s="1"/>
  <c r="AN337" i="6" s="1"/>
  <c r="AN338" i="6" s="1"/>
  <c r="AN339" i="6" s="1"/>
  <c r="AN340" i="6" s="1"/>
  <c r="AN341" i="6" s="1"/>
  <c r="AN342" i="6" s="1"/>
  <c r="AN343" i="6" s="1"/>
  <c r="AN344" i="6" s="1"/>
  <c r="AN345" i="6" s="1"/>
  <c r="AN346" i="6" s="1"/>
  <c r="AN347" i="6" s="1"/>
  <c r="AN348" i="6" s="1"/>
  <c r="AN349" i="6" s="1"/>
  <c r="AN350" i="6" s="1"/>
  <c r="AN351" i="6" s="1"/>
  <c r="AN352" i="6" s="1"/>
  <c r="AN353" i="6" s="1"/>
  <c r="AN354" i="6" s="1"/>
  <c r="AN355" i="6" s="1"/>
  <c r="AN356" i="6" s="1"/>
  <c r="AN357" i="6" s="1"/>
  <c r="AN358" i="6" s="1"/>
  <c r="AN359" i="6" s="1"/>
  <c r="AN360" i="6" s="1"/>
  <c r="AN361" i="6" s="1"/>
  <c r="AN362" i="6" s="1"/>
  <c r="AN363" i="6" s="1"/>
  <c r="AN364" i="6" s="1"/>
  <c r="AN365" i="6" s="1"/>
  <c r="AN366" i="6" s="1"/>
  <c r="AN367" i="6" s="1"/>
  <c r="AN368" i="6" s="1"/>
  <c r="AN369" i="6" s="1"/>
  <c r="AN370" i="6" s="1"/>
  <c r="AN371" i="6" s="1"/>
  <c r="AN372" i="6" s="1"/>
  <c r="AN373" i="6" s="1"/>
  <c r="AN374" i="6" s="1"/>
  <c r="AN375" i="6" s="1"/>
  <c r="AN376" i="6" s="1"/>
  <c r="AN377" i="6" s="1"/>
  <c r="AN378" i="6" s="1"/>
  <c r="AN379" i="6" s="1"/>
  <c r="AN380" i="6" s="1"/>
  <c r="AN381" i="6" s="1"/>
  <c r="AN382" i="6" s="1"/>
  <c r="AN383" i="6" s="1"/>
  <c r="AN384" i="6" s="1"/>
  <c r="AN385" i="6" s="1"/>
  <c r="W19" i="6"/>
  <c r="Q388" i="6"/>
  <c r="Q389" i="6"/>
  <c r="Q390" i="6"/>
  <c r="Q391" i="6"/>
  <c r="Q392" i="6"/>
  <c r="Q393" i="6"/>
  <c r="Q394" i="6"/>
  <c r="Q395" i="6"/>
  <c r="Q396" i="6"/>
  <c r="Q397" i="6"/>
  <c r="Q398" i="6"/>
  <c r="Q399" i="6"/>
  <c r="Q400" i="6"/>
  <c r="Q401" i="6"/>
  <c r="Q402" i="6"/>
  <c r="Q403" i="6"/>
  <c r="Q404" i="6"/>
  <c r="Q405" i="6"/>
  <c r="Q406" i="6"/>
  <c r="Q407" i="6"/>
  <c r="Q408" i="6"/>
  <c r="Q409" i="6"/>
  <c r="Q410" i="6"/>
  <c r="Q411" i="6"/>
  <c r="Q412" i="6"/>
  <c r="Q413" i="6"/>
  <c r="Q414" i="6"/>
  <c r="Q415" i="6"/>
  <c r="Q416" i="6"/>
  <c r="Q417" i="6"/>
  <c r="Q418" i="6"/>
  <c r="Q419" i="6"/>
  <c r="Q420" i="6"/>
  <c r="Q421" i="6"/>
  <c r="Q422" i="6"/>
  <c r="Q423" i="6"/>
  <c r="Q424" i="6"/>
  <c r="Q425" i="6"/>
  <c r="Q426" i="6"/>
  <c r="Q427" i="6"/>
  <c r="Q428" i="6"/>
  <c r="Q429" i="6"/>
  <c r="Q430" i="6"/>
  <c r="Q431" i="6"/>
  <c r="Q432" i="6"/>
  <c r="Q433" i="6"/>
  <c r="Q434" i="6"/>
  <c r="Q435" i="6"/>
  <c r="Q436" i="6"/>
  <c r="Q437" i="6"/>
  <c r="Q438" i="6"/>
  <c r="Q439" i="6"/>
  <c r="Q440" i="6"/>
  <c r="Q441" i="6"/>
  <c r="Q442" i="6"/>
  <c r="Q443" i="6"/>
  <c r="Q444" i="6"/>
  <c r="Q445" i="6"/>
  <c r="Q446" i="6"/>
  <c r="Q447" i="6"/>
  <c r="Q448" i="6"/>
  <c r="Q449" i="6"/>
  <c r="Q450" i="6"/>
  <c r="Q451" i="6"/>
  <c r="Q452" i="6"/>
  <c r="Q453" i="6"/>
  <c r="Q454" i="6"/>
  <c r="Q455" i="6"/>
  <c r="Q456" i="6"/>
  <c r="Q457" i="6"/>
  <c r="Q458" i="6"/>
  <c r="Q459" i="6"/>
  <c r="Q460" i="6"/>
  <c r="Q461" i="6"/>
  <c r="Q462" i="6"/>
  <c r="Q463" i="6"/>
  <c r="Q464" i="6"/>
  <c r="Q465" i="6"/>
  <c r="Q466" i="6"/>
  <c r="Q467" i="6"/>
  <c r="Q468" i="6"/>
  <c r="Q469" i="6"/>
  <c r="Q470" i="6"/>
  <c r="Q471" i="6"/>
  <c r="Q472" i="6"/>
  <c r="Q473" i="6"/>
  <c r="Q474" i="6"/>
  <c r="Q475" i="6"/>
  <c r="Q476" i="6"/>
  <c r="Q477" i="6"/>
  <c r="Q478" i="6"/>
  <c r="Q479" i="6"/>
  <c r="Q480" i="6"/>
  <c r="Q481" i="6"/>
  <c r="Q482" i="6"/>
  <c r="Q483" i="6"/>
  <c r="Q484" i="6"/>
  <c r="Q485" i="6"/>
  <c r="Q486" i="6"/>
  <c r="Q487" i="6"/>
  <c r="Q488" i="6"/>
  <c r="Q489" i="6"/>
  <c r="Q490" i="6"/>
  <c r="Q491" i="6"/>
  <c r="Q492" i="6"/>
  <c r="Q493" i="6"/>
  <c r="Q494" i="6"/>
  <c r="Q495" i="6"/>
  <c r="Q496" i="6"/>
  <c r="Q497" i="6"/>
  <c r="Q498" i="6"/>
  <c r="Q499" i="6"/>
  <c r="Q500" i="6"/>
  <c r="Q501" i="6"/>
  <c r="Q502" i="6"/>
  <c r="Q503" i="6"/>
  <c r="Q504" i="6"/>
  <c r="Q505" i="6"/>
  <c r="Q506" i="6"/>
  <c r="Q507" i="6"/>
  <c r="Q508" i="6"/>
  <c r="Q509" i="6"/>
  <c r="Q510" i="6"/>
  <c r="Q511" i="6"/>
  <c r="Q512" i="6"/>
  <c r="Q513" i="6"/>
  <c r="Q514" i="6"/>
  <c r="Q515" i="6"/>
  <c r="Q516" i="6"/>
  <c r="Q517" i="6"/>
  <c r="Q518" i="6"/>
  <c r="Q519" i="6"/>
  <c r="Q520" i="6"/>
  <c r="Q521" i="6"/>
  <c r="Q522" i="6"/>
  <c r="Q523" i="6"/>
  <c r="Q524" i="6"/>
  <c r="Q525" i="6"/>
  <c r="Q526" i="6"/>
  <c r="Q527" i="6"/>
  <c r="Q528" i="6"/>
  <c r="Q529" i="6"/>
  <c r="Q530" i="6"/>
  <c r="Q531" i="6"/>
  <c r="Q532" i="6"/>
  <c r="Q533" i="6"/>
  <c r="Q534" i="6"/>
  <c r="Q535" i="6"/>
  <c r="Q536" i="6"/>
  <c r="Q537" i="6"/>
  <c r="Q538" i="6"/>
  <c r="Q539" i="6"/>
  <c r="Q540" i="6"/>
  <c r="Q541" i="6"/>
  <c r="Q542" i="6"/>
  <c r="Q543" i="6"/>
  <c r="Q544" i="6"/>
  <c r="Q545" i="6"/>
  <c r="Q546" i="6"/>
  <c r="Q547" i="6"/>
  <c r="Q548" i="6"/>
  <c r="Q549" i="6"/>
  <c r="Q550" i="6"/>
  <c r="Q551" i="6"/>
  <c r="Q552" i="6"/>
  <c r="Q553" i="6"/>
  <c r="Q554" i="6"/>
  <c r="Q555" i="6"/>
  <c r="Q556" i="6"/>
  <c r="Q557" i="6"/>
  <c r="Q558" i="6"/>
  <c r="Q559" i="6"/>
  <c r="Q560" i="6"/>
  <c r="Q561" i="6"/>
  <c r="Q562" i="6"/>
  <c r="Q563" i="6"/>
  <c r="Q564" i="6"/>
  <c r="Q565" i="6"/>
  <c r="Q566" i="6"/>
  <c r="Q567" i="6"/>
  <c r="Q568" i="6"/>
  <c r="Q569" i="6"/>
  <c r="Q570" i="6"/>
  <c r="Q571" i="6"/>
  <c r="Q572" i="6"/>
  <c r="Q573" i="6"/>
  <c r="Q574" i="6"/>
  <c r="Q575" i="6"/>
  <c r="Q576" i="6"/>
  <c r="Q577" i="6"/>
  <c r="Q578" i="6"/>
  <c r="Q579" i="6"/>
  <c r="Q580" i="6"/>
  <c r="Q581" i="6"/>
  <c r="Q582" i="6"/>
  <c r="Q583" i="6"/>
  <c r="Q584" i="6"/>
  <c r="Q585" i="6"/>
  <c r="Q586" i="6"/>
  <c r="Q587" i="6"/>
  <c r="Q588" i="6"/>
  <c r="Q589" i="6"/>
  <c r="Q590" i="6"/>
  <c r="Q591" i="6"/>
  <c r="Q592" i="6"/>
  <c r="Q593" i="6"/>
  <c r="Q594" i="6"/>
  <c r="Q595" i="6"/>
  <c r="Q596" i="6"/>
  <c r="Q597" i="6"/>
  <c r="Q598" i="6"/>
  <c r="Q599" i="6"/>
  <c r="Q600" i="6"/>
  <c r="Q601" i="6"/>
  <c r="Q602" i="6"/>
  <c r="Q603" i="6"/>
  <c r="Q604" i="6"/>
  <c r="Q605" i="6"/>
  <c r="Q606" i="6"/>
  <c r="Q607" i="6"/>
  <c r="Q608" i="6"/>
  <c r="Q609" i="6"/>
  <c r="Q610" i="6"/>
  <c r="Q611" i="6"/>
  <c r="Q612" i="6"/>
  <c r="Q613" i="6"/>
  <c r="Q614" i="6"/>
  <c r="Q615" i="6"/>
  <c r="Q616" i="6"/>
  <c r="Q617" i="6"/>
  <c r="Q618" i="6"/>
  <c r="Q619" i="6"/>
  <c r="Q620" i="6"/>
  <c r="Q621" i="6"/>
  <c r="Q622" i="6"/>
  <c r="Q623" i="6"/>
  <c r="Q624" i="6"/>
  <c r="Q625" i="6"/>
  <c r="Q626" i="6"/>
  <c r="Q627" i="6"/>
  <c r="Q628" i="6"/>
  <c r="Q629" i="6"/>
  <c r="Q630" i="6"/>
  <c r="Q631" i="6"/>
  <c r="Q632" i="6"/>
  <c r="Q633" i="6"/>
  <c r="Q634" i="6"/>
  <c r="Q635" i="6"/>
  <c r="Q636" i="6"/>
  <c r="Q637" i="6"/>
  <c r="Q638" i="6"/>
  <c r="Q639" i="6"/>
  <c r="Q640" i="6"/>
  <c r="Q641" i="6"/>
  <c r="Q642" i="6"/>
  <c r="Q643" i="6"/>
  <c r="Q644" i="6"/>
  <c r="Q645" i="6"/>
  <c r="Q646" i="6"/>
  <c r="Q647" i="6"/>
  <c r="Q648" i="6"/>
  <c r="Q649" i="6"/>
  <c r="Q650" i="6"/>
  <c r="Q651" i="6"/>
  <c r="Q652" i="6"/>
  <c r="Q653" i="6"/>
  <c r="Q654" i="6"/>
  <c r="Q655" i="6"/>
  <c r="Q656" i="6"/>
  <c r="Q657" i="6"/>
  <c r="Q658" i="6"/>
  <c r="Q659" i="6"/>
  <c r="Q660" i="6"/>
  <c r="Q661" i="6"/>
  <c r="Q662" i="6"/>
  <c r="Q663" i="6"/>
  <c r="Q664" i="6"/>
  <c r="Q665" i="6"/>
  <c r="Q666" i="6"/>
  <c r="Q667" i="6"/>
  <c r="Q668" i="6"/>
  <c r="Q669" i="6"/>
  <c r="Q670" i="6"/>
  <c r="Q671" i="6"/>
  <c r="Q672" i="6"/>
  <c r="Q673" i="6"/>
  <c r="Q674" i="6"/>
  <c r="Q675" i="6"/>
  <c r="Q676" i="6"/>
  <c r="Q677" i="6"/>
  <c r="Q678" i="6"/>
  <c r="Q679" i="6"/>
  <c r="Q680" i="6"/>
  <c r="Q681" i="6"/>
  <c r="Q682" i="6"/>
  <c r="Q683" i="6"/>
  <c r="Q684" i="6"/>
  <c r="Q685" i="6"/>
  <c r="Q686" i="6"/>
  <c r="Q687" i="6"/>
  <c r="Q688" i="6"/>
  <c r="Q689" i="6"/>
  <c r="Q690" i="6"/>
  <c r="Q691" i="6"/>
  <c r="Q692" i="6"/>
  <c r="Q693" i="6"/>
  <c r="Q694" i="6"/>
  <c r="Q695" i="6"/>
  <c r="Q696" i="6"/>
  <c r="Q697" i="6"/>
  <c r="Q698" i="6"/>
  <c r="Q699" i="6"/>
  <c r="Q700" i="6"/>
  <c r="Q701" i="6"/>
  <c r="Q702" i="6"/>
  <c r="Q703" i="6"/>
  <c r="Q704" i="6"/>
  <c r="Q705" i="6"/>
  <c r="Q706" i="6"/>
  <c r="Q707" i="6"/>
  <c r="Q708" i="6"/>
  <c r="Q709" i="6"/>
  <c r="Q710" i="6"/>
  <c r="Q711" i="6"/>
  <c r="Q712" i="6"/>
  <c r="Q713" i="6"/>
  <c r="Q714" i="6"/>
  <c r="Q715" i="6"/>
  <c r="Q716" i="6"/>
  <c r="Q717" i="6"/>
  <c r="Q718" i="6"/>
  <c r="Q719" i="6"/>
  <c r="Q720" i="6"/>
  <c r="Q721" i="6"/>
  <c r="Q722" i="6"/>
  <c r="Q723" i="6"/>
  <c r="Q724" i="6"/>
  <c r="Q725" i="6"/>
  <c r="Q726" i="6"/>
  <c r="Q727" i="6"/>
  <c r="Q728" i="6"/>
  <c r="Q729" i="6"/>
  <c r="Q730" i="6"/>
  <c r="Q731" i="6"/>
  <c r="Q732" i="6"/>
  <c r="Q733" i="6"/>
  <c r="Q734" i="6"/>
  <c r="Q735" i="6"/>
  <c r="Q736" i="6"/>
  <c r="Q737" i="6"/>
  <c r="Q738" i="6"/>
  <c r="Q739" i="6"/>
  <c r="Q740" i="6"/>
  <c r="Q741" i="6"/>
  <c r="Q742" i="6"/>
  <c r="Q743" i="6"/>
  <c r="Q744" i="6"/>
  <c r="Q745" i="6"/>
  <c r="Q746" i="6"/>
  <c r="Q747" i="6"/>
  <c r="Q748" i="6"/>
  <c r="Q749" i="6"/>
  <c r="Q750" i="6"/>
  <c r="Q751" i="6"/>
  <c r="Z19" i="6" l="1"/>
  <c r="Q20" i="6"/>
  <c r="AN386" i="6"/>
  <c r="Q21" i="6"/>
  <c r="AL19" i="6"/>
  <c r="AL20" i="6" s="1"/>
  <c r="AL21" i="6" s="1"/>
  <c r="BT18" i="6"/>
  <c r="BS18" i="6"/>
  <c r="BR18" i="6"/>
  <c r="BQ18" i="6"/>
  <c r="BP18" i="6"/>
  <c r="BO18" i="6"/>
  <c r="BN18" i="6"/>
  <c r="BM18" i="6"/>
  <c r="BL18" i="6"/>
  <c r="BK18" i="6"/>
  <c r="BJ18" i="6"/>
  <c r="BI18" i="6"/>
  <c r="BH18" i="6"/>
  <c r="BG18" i="6"/>
  <c r="BF18" i="6"/>
  <c r="BE18" i="6"/>
  <c r="BD18" i="6"/>
  <c r="BC18" i="6"/>
  <c r="BB18" i="6"/>
  <c r="BA18" i="6"/>
  <c r="AZ18" i="6"/>
  <c r="AY18" i="6"/>
  <c r="AX18" i="6"/>
  <c r="AW18" i="6"/>
  <c r="AV18" i="6"/>
  <c r="AU18" i="6"/>
  <c r="Q19" i="6" l="1"/>
  <c r="R19" i="6" s="1"/>
  <c r="S19" i="6" s="1"/>
  <c r="R20" i="6"/>
  <c r="S20" i="6" s="1"/>
  <c r="R21" i="6"/>
  <c r="S21" i="6" s="1"/>
  <c r="B386" i="6"/>
  <c r="C386" i="6"/>
  <c r="I386" i="6" s="1"/>
  <c r="H386" i="6"/>
  <c r="AS386" i="6"/>
  <c r="AT386" i="6"/>
  <c r="G386" i="6" l="1"/>
  <c r="U386" i="6"/>
  <c r="D386" i="6"/>
  <c r="BU386" i="6"/>
  <c r="Z386" i="6" l="1"/>
  <c r="Q386" i="6" s="1"/>
  <c r="AI3" i="6"/>
  <c r="AI4" i="6"/>
  <c r="AI5" i="6"/>
  <c r="AI6" i="6"/>
  <c r="AI7" i="6"/>
  <c r="AI8" i="6"/>
  <c r="AI9" i="6"/>
  <c r="AI10" i="6"/>
  <c r="AI11" i="6"/>
  <c r="AI12" i="6"/>
  <c r="AI13" i="6"/>
  <c r="AI14" i="6"/>
  <c r="AI15" i="6"/>
  <c r="AI2" i="6"/>
  <c r="AT22" i="6" l="1"/>
  <c r="AT23" i="6"/>
  <c r="AT24" i="6"/>
  <c r="AT25" i="6"/>
  <c r="AT26" i="6"/>
  <c r="AT27" i="6"/>
  <c r="AT28" i="6"/>
  <c r="AT29" i="6"/>
  <c r="AT30" i="6"/>
  <c r="AT31" i="6"/>
  <c r="AT32" i="6"/>
  <c r="AT33" i="6"/>
  <c r="AT34" i="6"/>
  <c r="AT35" i="6"/>
  <c r="AT36" i="6"/>
  <c r="AT37" i="6"/>
  <c r="AT38" i="6"/>
  <c r="AT39" i="6"/>
  <c r="AT40" i="6"/>
  <c r="AT41" i="6"/>
  <c r="AT42" i="6"/>
  <c r="AT43" i="6"/>
  <c r="AT44" i="6"/>
  <c r="AT45" i="6"/>
  <c r="AT46" i="6"/>
  <c r="AT47" i="6"/>
  <c r="AT48" i="6"/>
  <c r="AT49" i="6"/>
  <c r="AT50" i="6"/>
  <c r="AT51" i="6"/>
  <c r="AT52" i="6"/>
  <c r="AT53" i="6"/>
  <c r="AT54" i="6"/>
  <c r="AT55" i="6"/>
  <c r="AT56" i="6"/>
  <c r="AT57" i="6"/>
  <c r="AT58" i="6"/>
  <c r="AT59" i="6"/>
  <c r="AT60" i="6"/>
  <c r="AT61" i="6"/>
  <c r="AT62" i="6"/>
  <c r="AT63" i="6"/>
  <c r="AT64" i="6"/>
  <c r="AT65" i="6"/>
  <c r="AT66" i="6"/>
  <c r="AT67" i="6"/>
  <c r="AT68" i="6"/>
  <c r="AT69" i="6"/>
  <c r="AT70" i="6"/>
  <c r="AT71" i="6"/>
  <c r="AT72" i="6"/>
  <c r="AT73" i="6"/>
  <c r="AT74" i="6"/>
  <c r="AT75" i="6"/>
  <c r="AT76" i="6"/>
  <c r="AT77" i="6"/>
  <c r="AT78" i="6"/>
  <c r="AT79" i="6"/>
  <c r="AT80" i="6"/>
  <c r="AT81" i="6"/>
  <c r="AT82" i="6"/>
  <c r="AT83" i="6"/>
  <c r="AT84" i="6"/>
  <c r="AT85" i="6"/>
  <c r="AT86" i="6"/>
  <c r="AT87" i="6"/>
  <c r="AT88" i="6"/>
  <c r="AT89" i="6"/>
  <c r="AT90" i="6"/>
  <c r="AT91" i="6"/>
  <c r="AT92" i="6"/>
  <c r="AT93" i="6"/>
  <c r="AT94" i="6"/>
  <c r="AT95" i="6"/>
  <c r="AT96" i="6"/>
  <c r="AT97" i="6"/>
  <c r="AT98" i="6"/>
  <c r="AT99" i="6"/>
  <c r="AT100" i="6"/>
  <c r="AT101" i="6"/>
  <c r="AT102" i="6"/>
  <c r="AT103" i="6"/>
  <c r="AT104" i="6"/>
  <c r="AT105" i="6"/>
  <c r="AT106" i="6"/>
  <c r="AT107" i="6"/>
  <c r="AT108" i="6"/>
  <c r="AT109" i="6"/>
  <c r="AT110" i="6"/>
  <c r="AT111" i="6"/>
  <c r="AT112" i="6"/>
  <c r="AT113" i="6"/>
  <c r="AT114" i="6"/>
  <c r="AT115" i="6"/>
  <c r="AT116" i="6"/>
  <c r="AT117" i="6"/>
  <c r="AT118" i="6"/>
  <c r="AT119" i="6"/>
  <c r="AT120" i="6"/>
  <c r="AT121" i="6"/>
  <c r="AT122" i="6"/>
  <c r="AT123" i="6"/>
  <c r="AT124" i="6"/>
  <c r="AT125" i="6"/>
  <c r="AT126" i="6"/>
  <c r="AT127" i="6"/>
  <c r="AT128" i="6"/>
  <c r="AT129" i="6"/>
  <c r="AT130" i="6"/>
  <c r="AT131" i="6"/>
  <c r="AT132" i="6"/>
  <c r="AT133" i="6"/>
  <c r="AT134" i="6"/>
  <c r="AT135" i="6"/>
  <c r="AT136" i="6"/>
  <c r="AT137" i="6"/>
  <c r="AT138" i="6"/>
  <c r="AT139" i="6"/>
  <c r="AT140" i="6"/>
  <c r="AT141" i="6"/>
  <c r="AT142" i="6"/>
  <c r="AT143" i="6"/>
  <c r="AT144" i="6"/>
  <c r="AT145" i="6"/>
  <c r="AT146" i="6"/>
  <c r="AT147" i="6"/>
  <c r="AT148" i="6"/>
  <c r="AT149" i="6"/>
  <c r="AT150" i="6"/>
  <c r="AT151" i="6"/>
  <c r="AT152" i="6"/>
  <c r="AT153" i="6"/>
  <c r="AT154" i="6"/>
  <c r="AT155" i="6"/>
  <c r="AT156" i="6"/>
  <c r="AT157" i="6"/>
  <c r="AT158" i="6"/>
  <c r="AT159" i="6"/>
  <c r="AT160" i="6"/>
  <c r="AT161" i="6"/>
  <c r="AT162" i="6"/>
  <c r="AT163" i="6"/>
  <c r="AT164" i="6"/>
  <c r="AT165" i="6"/>
  <c r="AT166" i="6"/>
  <c r="AT167" i="6"/>
  <c r="AT168" i="6"/>
  <c r="AT169" i="6"/>
  <c r="AT170" i="6"/>
  <c r="AT171" i="6"/>
  <c r="AT172" i="6"/>
  <c r="AT173" i="6"/>
  <c r="AT174" i="6"/>
  <c r="AT175" i="6"/>
  <c r="AT176" i="6"/>
  <c r="AT177" i="6"/>
  <c r="AT178" i="6"/>
  <c r="AT179" i="6"/>
  <c r="AT180" i="6"/>
  <c r="AT181" i="6"/>
  <c r="AT182" i="6"/>
  <c r="AT183" i="6"/>
  <c r="AT184" i="6"/>
  <c r="AT185" i="6"/>
  <c r="AT186" i="6"/>
  <c r="AT187" i="6"/>
  <c r="AT188" i="6"/>
  <c r="AT189" i="6"/>
  <c r="AT190" i="6"/>
  <c r="AT191" i="6"/>
  <c r="AT192" i="6"/>
  <c r="AT193" i="6"/>
  <c r="AT194" i="6"/>
  <c r="AT195" i="6"/>
  <c r="AT196" i="6"/>
  <c r="AT197" i="6"/>
  <c r="AT198" i="6"/>
  <c r="AT199" i="6"/>
  <c r="AT200" i="6"/>
  <c r="AT201" i="6"/>
  <c r="AT202" i="6"/>
  <c r="AT203" i="6"/>
  <c r="AT204" i="6"/>
  <c r="AT205" i="6"/>
  <c r="AT206" i="6"/>
  <c r="AT207" i="6"/>
  <c r="AT208" i="6"/>
  <c r="AT209" i="6"/>
  <c r="AT210" i="6"/>
  <c r="AT211" i="6"/>
  <c r="AT212" i="6"/>
  <c r="AT213" i="6"/>
  <c r="AT214" i="6"/>
  <c r="AT215" i="6"/>
  <c r="AT216" i="6"/>
  <c r="AT217" i="6"/>
  <c r="AT218" i="6"/>
  <c r="AT219" i="6"/>
  <c r="AT220" i="6"/>
  <c r="AT221" i="6"/>
  <c r="AT222" i="6"/>
  <c r="AT223" i="6"/>
  <c r="AT224" i="6"/>
  <c r="AT225" i="6"/>
  <c r="AT226" i="6"/>
  <c r="AT227" i="6"/>
  <c r="AT228" i="6"/>
  <c r="AT229" i="6"/>
  <c r="AT230" i="6"/>
  <c r="AT231" i="6"/>
  <c r="AT232" i="6"/>
  <c r="AT233" i="6"/>
  <c r="AT234" i="6"/>
  <c r="AT235" i="6"/>
  <c r="AT236" i="6"/>
  <c r="AT237" i="6"/>
  <c r="AT238" i="6"/>
  <c r="AT239" i="6"/>
  <c r="AT240" i="6"/>
  <c r="AT241" i="6"/>
  <c r="AT242" i="6"/>
  <c r="AT243" i="6"/>
  <c r="AT244" i="6"/>
  <c r="AT245" i="6"/>
  <c r="AT246" i="6"/>
  <c r="AT247" i="6"/>
  <c r="AT248" i="6"/>
  <c r="AT249" i="6"/>
  <c r="AT250" i="6"/>
  <c r="AT251" i="6"/>
  <c r="AT252" i="6"/>
  <c r="AT253" i="6"/>
  <c r="AT254" i="6"/>
  <c r="AT255" i="6"/>
  <c r="AT256" i="6"/>
  <c r="AT257" i="6"/>
  <c r="AT258" i="6"/>
  <c r="AT259" i="6"/>
  <c r="AT260" i="6"/>
  <c r="AT261" i="6"/>
  <c r="AT262" i="6"/>
  <c r="AT263" i="6"/>
  <c r="AT264" i="6"/>
  <c r="AT265" i="6"/>
  <c r="AT266" i="6"/>
  <c r="AT267" i="6"/>
  <c r="AT268" i="6"/>
  <c r="AT269" i="6"/>
  <c r="AT270" i="6"/>
  <c r="AT271" i="6"/>
  <c r="AT272" i="6"/>
  <c r="AT273" i="6"/>
  <c r="AT274" i="6"/>
  <c r="AT275" i="6"/>
  <c r="AT276" i="6"/>
  <c r="AT277" i="6"/>
  <c r="AT278" i="6"/>
  <c r="AT279" i="6"/>
  <c r="AT280" i="6"/>
  <c r="AT281" i="6"/>
  <c r="AT282" i="6"/>
  <c r="AT283" i="6"/>
  <c r="AT284" i="6"/>
  <c r="AT285" i="6"/>
  <c r="AT286" i="6"/>
  <c r="AT287" i="6"/>
  <c r="AT288" i="6"/>
  <c r="AT289" i="6"/>
  <c r="AT290" i="6"/>
  <c r="AT291" i="6"/>
  <c r="AT292" i="6"/>
  <c r="AT293" i="6"/>
  <c r="AT294" i="6"/>
  <c r="AT295" i="6"/>
  <c r="AT296" i="6"/>
  <c r="AT297" i="6"/>
  <c r="AT298" i="6"/>
  <c r="AT299" i="6"/>
  <c r="AT300" i="6"/>
  <c r="AT301" i="6"/>
  <c r="AT302" i="6"/>
  <c r="AT303" i="6"/>
  <c r="AT304" i="6"/>
  <c r="AT305" i="6"/>
  <c r="AT306" i="6"/>
  <c r="AT307" i="6"/>
  <c r="AT308" i="6"/>
  <c r="AT309" i="6"/>
  <c r="AT310" i="6"/>
  <c r="AT311" i="6"/>
  <c r="AT312" i="6"/>
  <c r="AT313" i="6"/>
  <c r="AT314" i="6"/>
  <c r="AT315" i="6"/>
  <c r="AT316" i="6"/>
  <c r="AT317" i="6"/>
  <c r="AT318" i="6"/>
  <c r="AT319" i="6"/>
  <c r="AT320" i="6"/>
  <c r="AT321" i="6"/>
  <c r="AT322" i="6"/>
  <c r="AT323" i="6"/>
  <c r="AT324" i="6"/>
  <c r="AT325" i="6"/>
  <c r="AT326" i="6"/>
  <c r="AT327" i="6"/>
  <c r="AT328" i="6"/>
  <c r="AT329" i="6"/>
  <c r="AT330" i="6"/>
  <c r="AT331" i="6"/>
  <c r="AT332" i="6"/>
  <c r="AT333" i="6"/>
  <c r="AT334" i="6"/>
  <c r="AT335" i="6"/>
  <c r="AT336" i="6"/>
  <c r="AT337" i="6"/>
  <c r="AT338" i="6"/>
  <c r="AT339" i="6"/>
  <c r="AT340" i="6"/>
  <c r="AT341" i="6"/>
  <c r="AT342" i="6"/>
  <c r="AT343" i="6"/>
  <c r="AT344" i="6"/>
  <c r="AT345" i="6"/>
  <c r="AT346" i="6"/>
  <c r="AT347" i="6"/>
  <c r="AT348" i="6"/>
  <c r="AT349" i="6"/>
  <c r="AT350" i="6"/>
  <c r="AT351" i="6"/>
  <c r="AT352" i="6"/>
  <c r="AT353" i="6"/>
  <c r="AT354" i="6"/>
  <c r="AT355" i="6"/>
  <c r="AT356" i="6"/>
  <c r="AT357" i="6"/>
  <c r="AT358" i="6"/>
  <c r="AT359" i="6"/>
  <c r="AT360" i="6"/>
  <c r="AT361" i="6"/>
  <c r="AT362" i="6"/>
  <c r="AT363" i="6"/>
  <c r="AT364" i="6"/>
  <c r="AT365" i="6"/>
  <c r="AT366" i="6"/>
  <c r="AT367" i="6"/>
  <c r="AT368" i="6"/>
  <c r="AT369" i="6"/>
  <c r="AT370" i="6"/>
  <c r="AT371" i="6"/>
  <c r="AT372" i="6"/>
  <c r="AT373" i="6"/>
  <c r="AT374" i="6"/>
  <c r="AT375" i="6"/>
  <c r="AT376" i="6"/>
  <c r="AT377" i="6"/>
  <c r="AT378" i="6"/>
  <c r="AT379" i="6"/>
  <c r="AT380" i="6"/>
  <c r="AT381" i="6"/>
  <c r="AT382" i="6"/>
  <c r="AT383" i="6"/>
  <c r="AT384" i="6"/>
  <c r="AT385" i="6"/>
  <c r="AT21" i="6"/>
  <c r="AS22" i="6" l="1"/>
  <c r="AS23" i="6"/>
  <c r="AS24" i="6"/>
  <c r="AS25" i="6"/>
  <c r="AS26" i="6"/>
  <c r="AS27" i="6"/>
  <c r="AS28" i="6"/>
  <c r="AS29" i="6"/>
  <c r="AS30" i="6"/>
  <c r="AS31" i="6"/>
  <c r="AS32" i="6"/>
  <c r="AS33" i="6"/>
  <c r="AS34" i="6"/>
  <c r="AS35" i="6"/>
  <c r="AS36" i="6"/>
  <c r="AS37" i="6"/>
  <c r="AS38" i="6"/>
  <c r="AS39" i="6"/>
  <c r="AS40" i="6"/>
  <c r="AS41" i="6"/>
  <c r="AS42" i="6"/>
  <c r="AS43" i="6"/>
  <c r="AS44" i="6"/>
  <c r="AS45" i="6"/>
  <c r="AS46" i="6"/>
  <c r="AS47" i="6"/>
  <c r="AS48" i="6"/>
  <c r="AS49" i="6"/>
  <c r="AS50" i="6"/>
  <c r="AS51" i="6"/>
  <c r="AS52" i="6"/>
  <c r="AS53" i="6"/>
  <c r="AS54" i="6"/>
  <c r="AS55" i="6"/>
  <c r="AS56" i="6"/>
  <c r="AS57" i="6"/>
  <c r="AS58" i="6"/>
  <c r="AS59" i="6"/>
  <c r="AS60" i="6"/>
  <c r="AS61" i="6"/>
  <c r="AS62" i="6"/>
  <c r="AS63" i="6"/>
  <c r="AS64" i="6"/>
  <c r="AS65" i="6"/>
  <c r="AS66" i="6"/>
  <c r="AS67" i="6"/>
  <c r="AS68" i="6"/>
  <c r="AS69" i="6"/>
  <c r="AS70" i="6"/>
  <c r="AS71" i="6"/>
  <c r="AS72" i="6"/>
  <c r="AS73" i="6"/>
  <c r="AS74" i="6"/>
  <c r="AS75" i="6"/>
  <c r="AS76" i="6"/>
  <c r="AS77" i="6"/>
  <c r="AS78" i="6"/>
  <c r="AS79" i="6"/>
  <c r="AS80" i="6"/>
  <c r="AS81" i="6"/>
  <c r="AS82" i="6"/>
  <c r="AS83" i="6"/>
  <c r="AS84" i="6"/>
  <c r="AS85" i="6"/>
  <c r="AS86" i="6"/>
  <c r="AS87" i="6"/>
  <c r="AS88" i="6"/>
  <c r="AS89" i="6"/>
  <c r="AS90" i="6"/>
  <c r="AS91" i="6"/>
  <c r="AS92" i="6"/>
  <c r="AS93" i="6"/>
  <c r="AS94" i="6"/>
  <c r="AS95" i="6"/>
  <c r="AS96" i="6"/>
  <c r="AS97" i="6"/>
  <c r="AS98" i="6"/>
  <c r="AS99" i="6"/>
  <c r="AS100" i="6"/>
  <c r="AS101" i="6"/>
  <c r="AS102" i="6"/>
  <c r="AS103" i="6"/>
  <c r="AS104" i="6"/>
  <c r="AS105" i="6"/>
  <c r="AS106" i="6"/>
  <c r="AS107" i="6"/>
  <c r="AS108" i="6"/>
  <c r="AS109" i="6"/>
  <c r="AS110" i="6"/>
  <c r="AS111" i="6"/>
  <c r="AS112" i="6"/>
  <c r="AS113" i="6"/>
  <c r="AS114" i="6"/>
  <c r="AS115" i="6"/>
  <c r="AS116" i="6"/>
  <c r="AS117" i="6"/>
  <c r="AS118" i="6"/>
  <c r="AS119" i="6"/>
  <c r="AS120" i="6"/>
  <c r="AS121" i="6"/>
  <c r="AS122" i="6"/>
  <c r="AS123" i="6"/>
  <c r="AS124" i="6"/>
  <c r="AS125" i="6"/>
  <c r="AS126" i="6"/>
  <c r="AS127" i="6"/>
  <c r="AS128" i="6"/>
  <c r="AS129" i="6"/>
  <c r="AS130" i="6"/>
  <c r="AS131" i="6"/>
  <c r="AS132" i="6"/>
  <c r="AS133" i="6"/>
  <c r="AS134" i="6"/>
  <c r="AS135" i="6"/>
  <c r="AS136" i="6"/>
  <c r="AS137" i="6"/>
  <c r="AS138" i="6"/>
  <c r="AS139" i="6"/>
  <c r="AS140" i="6"/>
  <c r="AS141" i="6"/>
  <c r="AS142" i="6"/>
  <c r="AS143" i="6"/>
  <c r="AS144" i="6"/>
  <c r="AS145" i="6"/>
  <c r="AS146" i="6"/>
  <c r="AS147" i="6"/>
  <c r="AS148" i="6"/>
  <c r="AS149" i="6"/>
  <c r="AS150" i="6"/>
  <c r="AS151" i="6"/>
  <c r="AS152" i="6"/>
  <c r="AS153" i="6"/>
  <c r="AS154" i="6"/>
  <c r="AS155" i="6"/>
  <c r="AS156" i="6"/>
  <c r="AS157" i="6"/>
  <c r="AS158" i="6"/>
  <c r="AS159" i="6"/>
  <c r="AS160" i="6"/>
  <c r="AS161" i="6"/>
  <c r="AS162" i="6"/>
  <c r="AS163" i="6"/>
  <c r="AS164" i="6"/>
  <c r="AS165" i="6"/>
  <c r="AS166" i="6"/>
  <c r="AS167" i="6"/>
  <c r="AS168" i="6"/>
  <c r="AS169" i="6"/>
  <c r="AS170" i="6"/>
  <c r="AS171" i="6"/>
  <c r="AS172" i="6"/>
  <c r="AS173" i="6"/>
  <c r="AS174" i="6"/>
  <c r="AS175" i="6"/>
  <c r="AS176" i="6"/>
  <c r="AS177" i="6"/>
  <c r="AS178" i="6"/>
  <c r="AS179" i="6"/>
  <c r="AS180" i="6"/>
  <c r="AS181" i="6"/>
  <c r="AS182" i="6"/>
  <c r="AS183" i="6"/>
  <c r="AS184" i="6"/>
  <c r="AS185" i="6"/>
  <c r="AS186" i="6"/>
  <c r="AS187" i="6"/>
  <c r="AS188" i="6"/>
  <c r="AS189" i="6"/>
  <c r="AS190" i="6"/>
  <c r="AS191" i="6"/>
  <c r="AS192" i="6"/>
  <c r="AS193" i="6"/>
  <c r="AS194" i="6"/>
  <c r="AS195" i="6"/>
  <c r="AS196" i="6"/>
  <c r="AS197" i="6"/>
  <c r="AS198" i="6"/>
  <c r="AS199" i="6"/>
  <c r="AS200" i="6"/>
  <c r="AS201" i="6"/>
  <c r="AS202" i="6"/>
  <c r="AS203" i="6"/>
  <c r="AS204" i="6"/>
  <c r="AS205" i="6"/>
  <c r="AS206" i="6"/>
  <c r="AS207" i="6"/>
  <c r="AS208" i="6"/>
  <c r="AS209" i="6"/>
  <c r="AS210" i="6"/>
  <c r="AS211" i="6"/>
  <c r="AS212" i="6"/>
  <c r="AS213" i="6"/>
  <c r="AS214" i="6"/>
  <c r="AS215" i="6"/>
  <c r="AS216" i="6"/>
  <c r="AS217" i="6"/>
  <c r="AS218" i="6"/>
  <c r="AS219" i="6"/>
  <c r="AS220" i="6"/>
  <c r="AS221" i="6"/>
  <c r="AS222" i="6"/>
  <c r="AS223" i="6"/>
  <c r="AS224" i="6"/>
  <c r="AS225" i="6"/>
  <c r="AS226" i="6"/>
  <c r="AS227" i="6"/>
  <c r="AS228" i="6"/>
  <c r="AS229" i="6"/>
  <c r="AS230" i="6"/>
  <c r="AS231" i="6"/>
  <c r="AS232" i="6"/>
  <c r="AS233" i="6"/>
  <c r="AS234" i="6"/>
  <c r="AS235" i="6"/>
  <c r="AS236" i="6"/>
  <c r="AS237" i="6"/>
  <c r="AS238" i="6"/>
  <c r="AS239" i="6"/>
  <c r="AS240" i="6"/>
  <c r="AS241" i="6"/>
  <c r="AS242" i="6"/>
  <c r="AS243" i="6"/>
  <c r="AS244" i="6"/>
  <c r="AS245" i="6"/>
  <c r="AS246" i="6"/>
  <c r="AS247" i="6"/>
  <c r="AS248" i="6"/>
  <c r="AS249" i="6"/>
  <c r="AS250" i="6"/>
  <c r="AS251" i="6"/>
  <c r="AS252" i="6"/>
  <c r="AS253" i="6"/>
  <c r="AS254" i="6"/>
  <c r="AS255" i="6"/>
  <c r="AS256" i="6"/>
  <c r="AS257" i="6"/>
  <c r="AS258" i="6"/>
  <c r="AS259" i="6"/>
  <c r="AS260" i="6"/>
  <c r="AS261" i="6"/>
  <c r="AS262" i="6"/>
  <c r="AS263" i="6"/>
  <c r="AS264" i="6"/>
  <c r="AS265" i="6"/>
  <c r="AS266" i="6"/>
  <c r="AS267" i="6"/>
  <c r="AS268" i="6"/>
  <c r="AS269" i="6"/>
  <c r="AS270" i="6"/>
  <c r="AS271" i="6"/>
  <c r="AS272" i="6"/>
  <c r="AS273" i="6"/>
  <c r="AS274" i="6"/>
  <c r="AS275" i="6"/>
  <c r="AS276" i="6"/>
  <c r="AS277" i="6"/>
  <c r="AS278" i="6"/>
  <c r="AS279" i="6"/>
  <c r="AS280" i="6"/>
  <c r="AS281" i="6"/>
  <c r="AS282" i="6"/>
  <c r="AS283" i="6"/>
  <c r="AS284" i="6"/>
  <c r="AS285" i="6"/>
  <c r="AS286" i="6"/>
  <c r="AS287" i="6"/>
  <c r="AS288" i="6"/>
  <c r="AS289" i="6"/>
  <c r="AS290" i="6"/>
  <c r="AS291" i="6"/>
  <c r="AS292" i="6"/>
  <c r="AS293" i="6"/>
  <c r="AS294" i="6"/>
  <c r="AS295" i="6"/>
  <c r="AS296" i="6"/>
  <c r="AS297" i="6"/>
  <c r="AS298" i="6"/>
  <c r="AS299" i="6"/>
  <c r="AS300" i="6"/>
  <c r="AS301" i="6"/>
  <c r="AS302" i="6"/>
  <c r="AS303" i="6"/>
  <c r="AS304" i="6"/>
  <c r="AS305" i="6"/>
  <c r="AS306" i="6"/>
  <c r="AS307" i="6"/>
  <c r="AS308" i="6"/>
  <c r="AS309" i="6"/>
  <c r="AS310" i="6"/>
  <c r="AS311" i="6"/>
  <c r="AS312" i="6"/>
  <c r="AS313" i="6"/>
  <c r="AS314" i="6"/>
  <c r="AS315" i="6"/>
  <c r="AS316" i="6"/>
  <c r="AS317" i="6"/>
  <c r="AS318" i="6"/>
  <c r="AS319" i="6"/>
  <c r="AS320" i="6"/>
  <c r="AS321" i="6"/>
  <c r="AS322" i="6"/>
  <c r="AS323" i="6"/>
  <c r="AS324" i="6"/>
  <c r="AS325" i="6"/>
  <c r="AS326" i="6"/>
  <c r="AS327" i="6"/>
  <c r="AS328" i="6"/>
  <c r="AS329" i="6"/>
  <c r="AS330" i="6"/>
  <c r="AS331" i="6"/>
  <c r="AS332" i="6"/>
  <c r="AS333" i="6"/>
  <c r="AS334" i="6"/>
  <c r="AS335" i="6"/>
  <c r="AS336" i="6"/>
  <c r="AS337" i="6"/>
  <c r="AS338" i="6"/>
  <c r="AS339" i="6"/>
  <c r="AS340" i="6"/>
  <c r="AS341" i="6"/>
  <c r="AS342" i="6"/>
  <c r="AS343" i="6"/>
  <c r="AS344" i="6"/>
  <c r="AS345" i="6"/>
  <c r="AS346" i="6"/>
  <c r="AS347" i="6"/>
  <c r="AS348" i="6"/>
  <c r="AS349" i="6"/>
  <c r="AS350" i="6"/>
  <c r="AS351" i="6"/>
  <c r="AS352" i="6"/>
  <c r="AS353" i="6"/>
  <c r="AS354" i="6"/>
  <c r="AS355" i="6"/>
  <c r="AS356" i="6"/>
  <c r="AS357" i="6"/>
  <c r="AS358" i="6"/>
  <c r="AS359" i="6"/>
  <c r="AS360" i="6"/>
  <c r="AS361" i="6"/>
  <c r="AS362" i="6"/>
  <c r="AS363" i="6"/>
  <c r="AS364" i="6"/>
  <c r="AS365" i="6"/>
  <c r="AS366" i="6"/>
  <c r="AS367" i="6"/>
  <c r="AS368" i="6"/>
  <c r="AS369" i="6"/>
  <c r="AS370" i="6"/>
  <c r="AS371" i="6"/>
  <c r="AS372" i="6"/>
  <c r="AS373" i="6"/>
  <c r="AS374" i="6"/>
  <c r="AS375" i="6"/>
  <c r="AS376" i="6"/>
  <c r="AS377" i="6"/>
  <c r="AS378" i="6"/>
  <c r="AS379" i="6"/>
  <c r="AS380" i="6"/>
  <c r="AS381" i="6"/>
  <c r="AS382" i="6"/>
  <c r="AS383" i="6"/>
  <c r="AS384" i="6"/>
  <c r="AS385" i="6"/>
  <c r="AS21" i="6"/>
  <c r="D364" i="6" l="1"/>
  <c r="D324" i="6"/>
  <c r="D292" i="6"/>
  <c r="D363" i="6"/>
  <c r="D323" i="6"/>
  <c r="D267" i="6"/>
  <c r="D370" i="6"/>
  <c r="D330" i="6"/>
  <c r="D298" i="6"/>
  <c r="D258" i="6"/>
  <c r="D381" i="6"/>
  <c r="D373" i="6"/>
  <c r="D365" i="6"/>
  <c r="D357" i="6"/>
  <c r="D349" i="6"/>
  <c r="D341" i="6"/>
  <c r="D333" i="6"/>
  <c r="D325" i="6"/>
  <c r="D317" i="6"/>
  <c r="D309" i="6"/>
  <c r="D301" i="6"/>
  <c r="D293" i="6"/>
  <c r="D285" i="6"/>
  <c r="D277" i="6"/>
  <c r="D269" i="6"/>
  <c r="D261" i="6"/>
  <c r="D253" i="6"/>
  <c r="D245" i="6"/>
  <c r="D237" i="6"/>
  <c r="D229" i="6"/>
  <c r="D221" i="6"/>
  <c r="D213" i="6"/>
  <c r="D205" i="6"/>
  <c r="D197" i="6"/>
  <c r="D189" i="6"/>
  <c r="D181" i="6"/>
  <c r="D173" i="6"/>
  <c r="D165" i="6"/>
  <c r="D157" i="6"/>
  <c r="D149" i="6"/>
  <c r="D141" i="6"/>
  <c r="D133" i="6"/>
  <c r="D125" i="6"/>
  <c r="D117" i="6"/>
  <c r="D109" i="6"/>
  <c r="D101" i="6"/>
  <c r="D93" i="6"/>
  <c r="D85" i="6"/>
  <c r="D77" i="6"/>
  <c r="D69" i="6"/>
  <c r="D61" i="6"/>
  <c r="D53" i="6"/>
  <c r="D45" i="6"/>
  <c r="D37" i="6"/>
  <c r="D29" i="6"/>
  <c r="D372" i="6"/>
  <c r="D308" i="6"/>
  <c r="D268" i="6"/>
  <c r="D260" i="6"/>
  <c r="D252" i="6"/>
  <c r="D244" i="6"/>
  <c r="D236" i="6"/>
  <c r="D228" i="6"/>
  <c r="D220" i="6"/>
  <c r="D212" i="6"/>
  <c r="D204" i="6"/>
  <c r="D196" i="6"/>
  <c r="D188" i="6"/>
  <c r="D180" i="6"/>
  <c r="D172" i="6"/>
  <c r="D164" i="6"/>
  <c r="D156" i="6"/>
  <c r="D148" i="6"/>
  <c r="D140" i="6"/>
  <c r="D132" i="6"/>
  <c r="D124" i="6"/>
  <c r="D116" i="6"/>
  <c r="D108" i="6"/>
  <c r="D100" i="6"/>
  <c r="D92" i="6"/>
  <c r="D84" i="6"/>
  <c r="D76" i="6"/>
  <c r="D68" i="6"/>
  <c r="D60" i="6"/>
  <c r="D52" i="6"/>
  <c r="D44" i="6"/>
  <c r="D36" i="6"/>
  <c r="D28" i="6"/>
  <c r="D331" i="6"/>
  <c r="D291" i="6"/>
  <c r="D251" i="6"/>
  <c r="D243" i="6"/>
  <c r="D235" i="6"/>
  <c r="D227" i="6"/>
  <c r="D219" i="6"/>
  <c r="D211" i="6"/>
  <c r="D203" i="6"/>
  <c r="D195" i="6"/>
  <c r="D187" i="6"/>
  <c r="D179" i="6"/>
  <c r="D171" i="6"/>
  <c r="D163" i="6"/>
  <c r="D155" i="6"/>
  <c r="D147" i="6"/>
  <c r="D139" i="6"/>
  <c r="D131" i="6"/>
  <c r="D123" i="6"/>
  <c r="D115" i="6"/>
  <c r="D107" i="6"/>
  <c r="D99" i="6"/>
  <c r="D91" i="6"/>
  <c r="D83" i="6"/>
  <c r="D75" i="6"/>
  <c r="D67" i="6"/>
  <c r="D59" i="6"/>
  <c r="D51" i="6"/>
  <c r="D43" i="6"/>
  <c r="D35" i="6"/>
  <c r="D27" i="6"/>
  <c r="D354" i="6"/>
  <c r="D266" i="6"/>
  <c r="D226" i="6"/>
  <c r="D218" i="6"/>
  <c r="D210" i="6"/>
  <c r="D202" i="6"/>
  <c r="D194" i="6"/>
  <c r="D186" i="6"/>
  <c r="D178" i="6"/>
  <c r="D170" i="6"/>
  <c r="D162" i="6"/>
  <c r="D154" i="6"/>
  <c r="D146" i="6"/>
  <c r="D138" i="6"/>
  <c r="D130" i="6"/>
  <c r="D122" i="6"/>
  <c r="D114" i="6"/>
  <c r="D106" i="6"/>
  <c r="D98" i="6"/>
  <c r="D90" i="6"/>
  <c r="D82" i="6"/>
  <c r="D74" i="6"/>
  <c r="D66" i="6"/>
  <c r="D58" i="6"/>
  <c r="D50" i="6"/>
  <c r="D42" i="6"/>
  <c r="D34" i="6"/>
  <c r="D26" i="6"/>
  <c r="D265" i="6"/>
  <c r="D209" i="6"/>
  <c r="D177" i="6"/>
  <c r="D169" i="6"/>
  <c r="D161" i="6"/>
  <c r="D153" i="6"/>
  <c r="D145" i="6"/>
  <c r="D137" i="6"/>
  <c r="D129" i="6"/>
  <c r="D121" i="6"/>
  <c r="D113" i="6"/>
  <c r="D105" i="6"/>
  <c r="D97" i="6"/>
  <c r="D89" i="6"/>
  <c r="D81" i="6"/>
  <c r="D73" i="6"/>
  <c r="D65" i="6"/>
  <c r="D57" i="6"/>
  <c r="D49" i="6"/>
  <c r="D41" i="6"/>
  <c r="D33" i="6"/>
  <c r="D25" i="6"/>
  <c r="D348" i="6"/>
  <c r="D316" i="6"/>
  <c r="D300" i="6"/>
  <c r="D371" i="6"/>
  <c r="D339" i="6"/>
  <c r="D299" i="6"/>
  <c r="D275" i="6"/>
  <c r="D362" i="6"/>
  <c r="D322" i="6"/>
  <c r="D274" i="6"/>
  <c r="D234" i="6"/>
  <c r="D377" i="6"/>
  <c r="D353" i="6"/>
  <c r="D321" i="6"/>
  <c r="D297" i="6"/>
  <c r="D273" i="6"/>
  <c r="D241" i="6"/>
  <c r="D217" i="6"/>
  <c r="D201" i="6"/>
  <c r="D384" i="6"/>
  <c r="D376" i="6"/>
  <c r="D368" i="6"/>
  <c r="D360" i="6"/>
  <c r="D352" i="6"/>
  <c r="D344" i="6"/>
  <c r="D336" i="6"/>
  <c r="D328" i="6"/>
  <c r="D320" i="6"/>
  <c r="D312" i="6"/>
  <c r="D304" i="6"/>
  <c r="D296" i="6"/>
  <c r="D288" i="6"/>
  <c r="D280" i="6"/>
  <c r="D272" i="6"/>
  <c r="D264" i="6"/>
  <c r="D256" i="6"/>
  <c r="D248" i="6"/>
  <c r="D240" i="6"/>
  <c r="D232" i="6"/>
  <c r="D224" i="6"/>
  <c r="D216" i="6"/>
  <c r="D208" i="6"/>
  <c r="D200" i="6"/>
  <c r="D192" i="6"/>
  <c r="D184" i="6"/>
  <c r="D176" i="6"/>
  <c r="D168" i="6"/>
  <c r="D160" i="6"/>
  <c r="D152" i="6"/>
  <c r="D144" i="6"/>
  <c r="D136" i="6"/>
  <c r="D128" i="6"/>
  <c r="D120" i="6"/>
  <c r="D112" i="6"/>
  <c r="D104" i="6"/>
  <c r="D96" i="6"/>
  <c r="D88" i="6"/>
  <c r="D80" i="6"/>
  <c r="D72" i="6"/>
  <c r="D64" i="6"/>
  <c r="D56" i="6"/>
  <c r="D48" i="6"/>
  <c r="D40" i="6"/>
  <c r="D32" i="6"/>
  <c r="D24" i="6"/>
  <c r="D356" i="6"/>
  <c r="D332" i="6"/>
  <c r="D284" i="6"/>
  <c r="D379" i="6"/>
  <c r="D347" i="6"/>
  <c r="D307" i="6"/>
  <c r="D259" i="6"/>
  <c r="D378" i="6"/>
  <c r="D338" i="6"/>
  <c r="D306" i="6"/>
  <c r="D282" i="6"/>
  <c r="D242" i="6"/>
  <c r="D369" i="6"/>
  <c r="D345" i="6"/>
  <c r="D329" i="6"/>
  <c r="D305" i="6"/>
  <c r="D281" i="6"/>
  <c r="D249" i="6"/>
  <c r="D225" i="6"/>
  <c r="D193" i="6"/>
  <c r="D383" i="6"/>
  <c r="D375" i="6"/>
  <c r="D367" i="6"/>
  <c r="D359" i="6"/>
  <c r="D351" i="6"/>
  <c r="D343" i="6"/>
  <c r="D335" i="6"/>
  <c r="D327" i="6"/>
  <c r="D319" i="6"/>
  <c r="D311" i="6"/>
  <c r="D303" i="6"/>
  <c r="D295" i="6"/>
  <c r="D287" i="6"/>
  <c r="D279" i="6"/>
  <c r="D271" i="6"/>
  <c r="D263" i="6"/>
  <c r="D255" i="6"/>
  <c r="D247" i="6"/>
  <c r="D239" i="6"/>
  <c r="D231" i="6"/>
  <c r="D223" i="6"/>
  <c r="D215" i="6"/>
  <c r="D207" i="6"/>
  <c r="D199" i="6"/>
  <c r="D191" i="6"/>
  <c r="D183" i="6"/>
  <c r="D175" i="6"/>
  <c r="D167" i="6"/>
  <c r="D159" i="6"/>
  <c r="D151" i="6"/>
  <c r="D143" i="6"/>
  <c r="D135" i="6"/>
  <c r="D127" i="6"/>
  <c r="D119" i="6"/>
  <c r="D111" i="6"/>
  <c r="D103" i="6"/>
  <c r="D95" i="6"/>
  <c r="D87" i="6"/>
  <c r="D79" i="6"/>
  <c r="D71" i="6"/>
  <c r="D63" i="6"/>
  <c r="D55" i="6"/>
  <c r="D47" i="6"/>
  <c r="D39" i="6"/>
  <c r="D31" i="6"/>
  <c r="D23" i="6"/>
  <c r="D380" i="6"/>
  <c r="D340" i="6"/>
  <c r="D276" i="6"/>
  <c r="D355" i="6"/>
  <c r="D315" i="6"/>
  <c r="D283" i="6"/>
  <c r="D346" i="6"/>
  <c r="D314" i="6"/>
  <c r="D290" i="6"/>
  <c r="D250" i="6"/>
  <c r="D385" i="6"/>
  <c r="D361" i="6"/>
  <c r="D337" i="6"/>
  <c r="D313" i="6"/>
  <c r="D289" i="6"/>
  <c r="D257" i="6"/>
  <c r="D233" i="6"/>
  <c r="D185" i="6"/>
  <c r="D382" i="6"/>
  <c r="D374" i="6"/>
  <c r="D366" i="6"/>
  <c r="D358" i="6"/>
  <c r="D350" i="6"/>
  <c r="D342" i="6"/>
  <c r="D334" i="6"/>
  <c r="D326" i="6"/>
  <c r="D318" i="6"/>
  <c r="D310" i="6"/>
  <c r="D302" i="6"/>
  <c r="D294" i="6"/>
  <c r="D286" i="6"/>
  <c r="D278" i="6"/>
  <c r="D270" i="6"/>
  <c r="D262" i="6"/>
  <c r="D254" i="6"/>
  <c r="D246" i="6"/>
  <c r="D238" i="6"/>
  <c r="D230" i="6"/>
  <c r="D222" i="6"/>
  <c r="D214" i="6"/>
  <c r="D206" i="6"/>
  <c r="D198" i="6"/>
  <c r="D190" i="6"/>
  <c r="D182" i="6"/>
  <c r="D174" i="6"/>
  <c r="D166" i="6"/>
  <c r="D158" i="6"/>
  <c r="D150" i="6"/>
  <c r="D142" i="6"/>
  <c r="D134" i="6"/>
  <c r="D126" i="6"/>
  <c r="D118" i="6"/>
  <c r="D110" i="6"/>
  <c r="D102" i="6"/>
  <c r="D94" i="6"/>
  <c r="D86" i="6"/>
  <c r="D78" i="6"/>
  <c r="D70" i="6"/>
  <c r="D62" i="6"/>
  <c r="D54" i="6"/>
  <c r="D46" i="6"/>
  <c r="D38" i="6"/>
  <c r="D30" i="6"/>
  <c r="D22" i="6"/>
  <c r="H385" i="6"/>
  <c r="H384" i="6"/>
  <c r="H383" i="6"/>
  <c r="H382" i="6"/>
  <c r="H381" i="6"/>
  <c r="H380" i="6"/>
  <c r="H379" i="6"/>
  <c r="H378" i="6"/>
  <c r="H377" i="6"/>
  <c r="H376" i="6"/>
  <c r="H375" i="6"/>
  <c r="H374" i="6"/>
  <c r="H373" i="6"/>
  <c r="H372" i="6"/>
  <c r="H371" i="6"/>
  <c r="H370" i="6"/>
  <c r="H369" i="6"/>
  <c r="H368" i="6"/>
  <c r="H367" i="6"/>
  <c r="H366" i="6"/>
  <c r="H365" i="6"/>
  <c r="H364" i="6"/>
  <c r="H363" i="6"/>
  <c r="H362" i="6"/>
  <c r="H361" i="6"/>
  <c r="H360" i="6"/>
  <c r="H359" i="6"/>
  <c r="H358" i="6"/>
  <c r="H357" i="6"/>
  <c r="H356" i="6"/>
  <c r="H355" i="6"/>
  <c r="H354" i="6"/>
  <c r="H353" i="6"/>
  <c r="H352" i="6"/>
  <c r="H351" i="6"/>
  <c r="H350" i="6"/>
  <c r="H349" i="6"/>
  <c r="H348" i="6"/>
  <c r="H347" i="6"/>
  <c r="H346" i="6"/>
  <c r="H345" i="6"/>
  <c r="H344" i="6"/>
  <c r="H343" i="6"/>
  <c r="H342" i="6"/>
  <c r="H341" i="6"/>
  <c r="H340"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BU370" i="6" l="1"/>
  <c r="BU338" i="6"/>
  <c r="BU306" i="6"/>
  <c r="BU274" i="6"/>
  <c r="BU242" i="6"/>
  <c r="BU210" i="6"/>
  <c r="BU178" i="6"/>
  <c r="BU146" i="6"/>
  <c r="BU114" i="6"/>
  <c r="BU82" i="6"/>
  <c r="BU34" i="6"/>
  <c r="BU361" i="6"/>
  <c r="BU329" i="6"/>
  <c r="BU297" i="6"/>
  <c r="BU265" i="6"/>
  <c r="BU233" i="6"/>
  <c r="BU209" i="6"/>
  <c r="BU177" i="6"/>
  <c r="BU145" i="6"/>
  <c r="BU105" i="6"/>
  <c r="BU73" i="6"/>
  <c r="BU33" i="6"/>
  <c r="BU368" i="6"/>
  <c r="BU336" i="6"/>
  <c r="BU304" i="6"/>
  <c r="BU272" i="6"/>
  <c r="BU240" i="6"/>
  <c r="BU208" i="6"/>
  <c r="BU176" i="6"/>
  <c r="BU144" i="6"/>
  <c r="BU112" i="6"/>
  <c r="BU80" i="6"/>
  <c r="BU32" i="6"/>
  <c r="BU375" i="6"/>
  <c r="BU343" i="6"/>
  <c r="BU311" i="6"/>
  <c r="BU279" i="6"/>
  <c r="BU239" i="6"/>
  <c r="BU207" i="6"/>
  <c r="BU159" i="6"/>
  <c r="BU379" i="6"/>
  <c r="BU371" i="6"/>
  <c r="BU363" i="6"/>
  <c r="BU355" i="6"/>
  <c r="BU347" i="6"/>
  <c r="BU339" i="6"/>
  <c r="BU331" i="6"/>
  <c r="BU323" i="6"/>
  <c r="BU315" i="6"/>
  <c r="BU307" i="6"/>
  <c r="BU299" i="6"/>
  <c r="BU291" i="6"/>
  <c r="BU283" i="6"/>
  <c r="BU275" i="6"/>
  <c r="BU267" i="6"/>
  <c r="BU259" i="6"/>
  <c r="BU251" i="6"/>
  <c r="BU243" i="6"/>
  <c r="BU235" i="6"/>
  <c r="BU227" i="6"/>
  <c r="BU219" i="6"/>
  <c r="BU211" i="6"/>
  <c r="BU203" i="6"/>
  <c r="BU195" i="6"/>
  <c r="BU187" i="6"/>
  <c r="BU179" i="6"/>
  <c r="BU171" i="6"/>
  <c r="BU163" i="6"/>
  <c r="BU155" i="6"/>
  <c r="BU147" i="6"/>
  <c r="BU139" i="6"/>
  <c r="BU131" i="6"/>
  <c r="BU123" i="6"/>
  <c r="BU115" i="6"/>
  <c r="BU107" i="6"/>
  <c r="BU99" i="6"/>
  <c r="BU91" i="6"/>
  <c r="BU83" i="6"/>
  <c r="BU75" i="6"/>
  <c r="BU67" i="6"/>
  <c r="BU59" i="6"/>
  <c r="BU51" i="6"/>
  <c r="BU43" i="6"/>
  <c r="BU35" i="6"/>
  <c r="BU27" i="6"/>
  <c r="BU26" i="6"/>
  <c r="BU121" i="6"/>
  <c r="BU378" i="6"/>
  <c r="BU346" i="6"/>
  <c r="BU314" i="6"/>
  <c r="BU282" i="6"/>
  <c r="BU250" i="6"/>
  <c r="BU218" i="6"/>
  <c r="BU186" i="6"/>
  <c r="BU154" i="6"/>
  <c r="BU122" i="6"/>
  <c r="BU90" i="6"/>
  <c r="BU58" i="6"/>
  <c r="BU385" i="6"/>
  <c r="BU353" i="6"/>
  <c r="BU321" i="6"/>
  <c r="BU289" i="6"/>
  <c r="BU257" i="6"/>
  <c r="BU225" i="6"/>
  <c r="BU193" i="6"/>
  <c r="BU161" i="6"/>
  <c r="BU153" i="6"/>
  <c r="BU113" i="6"/>
  <c r="BU81" i="6"/>
  <c r="BU25" i="6"/>
  <c r="BU360" i="6"/>
  <c r="BU328" i="6"/>
  <c r="BU288" i="6"/>
  <c r="BU256" i="6"/>
  <c r="BU224" i="6"/>
  <c r="BU192" i="6"/>
  <c r="BU160" i="6"/>
  <c r="BU128" i="6"/>
  <c r="BU96" i="6"/>
  <c r="BU64" i="6"/>
  <c r="BU40" i="6"/>
  <c r="BU367" i="6"/>
  <c r="BU335" i="6"/>
  <c r="BU303" i="6"/>
  <c r="BU271" i="6"/>
  <c r="BU247" i="6"/>
  <c r="BU215" i="6"/>
  <c r="BU183" i="6"/>
  <c r="BU151" i="6"/>
  <c r="BU127" i="6"/>
  <c r="BU103" i="6"/>
  <c r="BU79" i="6"/>
  <c r="BU55" i="6"/>
  <c r="BU39" i="6"/>
  <c r="BU374" i="6"/>
  <c r="BU342" i="6"/>
  <c r="BU318" i="6"/>
  <c r="BU302" i="6"/>
  <c r="BU286" i="6"/>
  <c r="BU278" i="6"/>
  <c r="BU270" i="6"/>
  <c r="BU262" i="6"/>
  <c r="BU254" i="6"/>
  <c r="BU246" i="6"/>
  <c r="BU238" i="6"/>
  <c r="BU230" i="6"/>
  <c r="BU222" i="6"/>
  <c r="BU214" i="6"/>
  <c r="BU206" i="6"/>
  <c r="BU198" i="6"/>
  <c r="BU190" i="6"/>
  <c r="BU182" i="6"/>
  <c r="BU174" i="6"/>
  <c r="BU166" i="6"/>
  <c r="BU158" i="6"/>
  <c r="BU150" i="6"/>
  <c r="BU142" i="6"/>
  <c r="BU134" i="6"/>
  <c r="BU126" i="6"/>
  <c r="BU118" i="6"/>
  <c r="BU110" i="6"/>
  <c r="BU102" i="6"/>
  <c r="BU94" i="6"/>
  <c r="BU86" i="6"/>
  <c r="BU78" i="6"/>
  <c r="BU70" i="6"/>
  <c r="BU62" i="6"/>
  <c r="BU54" i="6"/>
  <c r="BU46" i="6"/>
  <c r="BU38" i="6"/>
  <c r="BU30" i="6"/>
  <c r="BU362" i="6"/>
  <c r="BU330" i="6"/>
  <c r="BU290" i="6"/>
  <c r="BU258" i="6"/>
  <c r="BU226" i="6"/>
  <c r="BU194" i="6"/>
  <c r="BU170" i="6"/>
  <c r="BU138" i="6"/>
  <c r="BU106" i="6"/>
  <c r="BU74" i="6"/>
  <c r="BU42" i="6"/>
  <c r="BU369" i="6"/>
  <c r="BU337" i="6"/>
  <c r="BU305" i="6"/>
  <c r="BU273" i="6"/>
  <c r="BU241" i="6"/>
  <c r="BU201" i="6"/>
  <c r="BU169" i="6"/>
  <c r="BU137" i="6"/>
  <c r="BU97" i="6"/>
  <c r="BU65" i="6"/>
  <c r="BU49" i="6"/>
  <c r="BU384" i="6"/>
  <c r="BU352" i="6"/>
  <c r="BU320" i="6"/>
  <c r="BU296" i="6"/>
  <c r="BU264" i="6"/>
  <c r="BU232" i="6"/>
  <c r="BU200" i="6"/>
  <c r="BU168" i="6"/>
  <c r="BU136" i="6"/>
  <c r="BU104" i="6"/>
  <c r="BU72" i="6"/>
  <c r="BU24" i="6"/>
  <c r="BU359" i="6"/>
  <c r="BU327" i="6"/>
  <c r="BU295" i="6"/>
  <c r="BU263" i="6"/>
  <c r="BU231" i="6"/>
  <c r="BU199" i="6"/>
  <c r="BU175" i="6"/>
  <c r="BU143" i="6"/>
  <c r="BU119" i="6"/>
  <c r="BU95" i="6"/>
  <c r="BU71" i="6"/>
  <c r="BU47" i="6"/>
  <c r="BU23" i="6"/>
  <c r="BU366" i="6"/>
  <c r="BU350" i="6"/>
  <c r="BU326" i="6"/>
  <c r="BU381" i="6"/>
  <c r="BU357" i="6"/>
  <c r="BU333" i="6"/>
  <c r="BU309" i="6"/>
  <c r="BU285" i="6"/>
  <c r="BU261" i="6"/>
  <c r="BU237" i="6"/>
  <c r="BU213" i="6"/>
  <c r="BU189" i="6"/>
  <c r="BU173" i="6"/>
  <c r="BU157" i="6"/>
  <c r="BU141" i="6"/>
  <c r="BU125" i="6"/>
  <c r="BU109" i="6"/>
  <c r="BU93" i="6"/>
  <c r="BU85" i="6"/>
  <c r="BU77" i="6"/>
  <c r="BU69" i="6"/>
  <c r="BU61" i="6"/>
  <c r="BU53" i="6"/>
  <c r="BU45" i="6"/>
  <c r="BU37" i="6"/>
  <c r="BU29" i="6"/>
  <c r="BU354" i="6"/>
  <c r="BU322" i="6"/>
  <c r="BU298" i="6"/>
  <c r="BU266" i="6"/>
  <c r="BU234" i="6"/>
  <c r="BU202" i="6"/>
  <c r="BU162" i="6"/>
  <c r="BU130" i="6"/>
  <c r="BU98" i="6"/>
  <c r="BU66" i="6"/>
  <c r="BU50" i="6"/>
  <c r="BU377" i="6"/>
  <c r="BU345" i="6"/>
  <c r="BU313" i="6"/>
  <c r="BU281" i="6"/>
  <c r="BU249" i="6"/>
  <c r="BU217" i="6"/>
  <c r="BU185" i="6"/>
  <c r="BU129" i="6"/>
  <c r="BU89" i="6"/>
  <c r="BU57" i="6"/>
  <c r="BU41" i="6"/>
  <c r="BU376" i="6"/>
  <c r="BU344" i="6"/>
  <c r="BU312" i="6"/>
  <c r="BU280" i="6"/>
  <c r="BU248" i="6"/>
  <c r="BU216" i="6"/>
  <c r="BU184" i="6"/>
  <c r="BU152" i="6"/>
  <c r="BU120" i="6"/>
  <c r="BU88" i="6"/>
  <c r="BU56" i="6"/>
  <c r="BU48" i="6"/>
  <c r="BU383" i="6"/>
  <c r="BU351" i="6"/>
  <c r="BU319" i="6"/>
  <c r="BU287" i="6"/>
  <c r="BU255" i="6"/>
  <c r="BU223" i="6"/>
  <c r="BU191" i="6"/>
  <c r="BU167" i="6"/>
  <c r="BU135" i="6"/>
  <c r="BU111" i="6"/>
  <c r="BU87" i="6"/>
  <c r="BU63" i="6"/>
  <c r="BU31" i="6"/>
  <c r="BU382" i="6"/>
  <c r="BU358" i="6"/>
  <c r="BU334" i="6"/>
  <c r="BU310" i="6"/>
  <c r="BU294" i="6"/>
  <c r="BU373" i="6"/>
  <c r="BU365" i="6"/>
  <c r="BU349" i="6"/>
  <c r="BU341" i="6"/>
  <c r="BU325" i="6"/>
  <c r="BU317" i="6"/>
  <c r="BU301" i="6"/>
  <c r="BU293" i="6"/>
  <c r="BU277" i="6"/>
  <c r="BU269" i="6"/>
  <c r="BU253" i="6"/>
  <c r="BU245" i="6"/>
  <c r="BU229" i="6"/>
  <c r="BU221" i="6"/>
  <c r="BU205" i="6"/>
  <c r="BU197" i="6"/>
  <c r="BU181" i="6"/>
  <c r="BU165" i="6"/>
  <c r="BU149" i="6"/>
  <c r="BU133" i="6"/>
  <c r="BU117" i="6"/>
  <c r="BU101" i="6"/>
  <c r="BU380" i="6"/>
  <c r="BU372" i="6"/>
  <c r="BU364" i="6"/>
  <c r="BU356" i="6"/>
  <c r="BU348" i="6"/>
  <c r="BU340" i="6"/>
  <c r="BU332" i="6"/>
  <c r="BU324" i="6"/>
  <c r="BU316" i="6"/>
  <c r="BU308" i="6"/>
  <c r="BU300" i="6"/>
  <c r="BU292" i="6"/>
  <c r="BU284" i="6"/>
  <c r="BU276" i="6"/>
  <c r="BU268" i="6"/>
  <c r="BU260" i="6"/>
  <c r="BU252" i="6"/>
  <c r="BU244" i="6"/>
  <c r="BU236" i="6"/>
  <c r="BU228" i="6"/>
  <c r="BU220" i="6"/>
  <c r="BU212" i="6"/>
  <c r="BU204" i="6"/>
  <c r="BU196" i="6"/>
  <c r="BU188" i="6"/>
  <c r="BU180" i="6"/>
  <c r="BU172" i="6"/>
  <c r="BU164" i="6"/>
  <c r="BU156" i="6"/>
  <c r="BU148" i="6"/>
  <c r="BU140" i="6"/>
  <c r="BU132" i="6"/>
  <c r="BU124" i="6"/>
  <c r="BU116" i="6"/>
  <c r="BU108" i="6"/>
  <c r="BU100" i="6"/>
  <c r="BU92" i="6"/>
  <c r="BU84" i="6"/>
  <c r="BU76" i="6"/>
  <c r="BU68" i="6"/>
  <c r="BU60" i="6"/>
  <c r="BU52" i="6"/>
  <c r="BU44" i="6"/>
  <c r="BU36" i="6"/>
  <c r="BU28" i="6"/>
  <c r="BU22" i="6"/>
  <c r="C385" i="6" l="1"/>
  <c r="I385" i="6" s="1"/>
  <c r="C384" i="6"/>
  <c r="I384" i="6" s="1"/>
  <c r="C383" i="6"/>
  <c r="I383" i="6" s="1"/>
  <c r="C382" i="6"/>
  <c r="I382" i="6" s="1"/>
  <c r="C381" i="6"/>
  <c r="I381" i="6" s="1"/>
  <c r="C380" i="6"/>
  <c r="I380" i="6" s="1"/>
  <c r="C379" i="6"/>
  <c r="I379" i="6" s="1"/>
  <c r="C378" i="6"/>
  <c r="I378" i="6" s="1"/>
  <c r="C377" i="6"/>
  <c r="I377" i="6" s="1"/>
  <c r="C376" i="6"/>
  <c r="I376" i="6" s="1"/>
  <c r="C375" i="6"/>
  <c r="I375" i="6" s="1"/>
  <c r="C374" i="6"/>
  <c r="I374" i="6" s="1"/>
  <c r="C373" i="6"/>
  <c r="I373" i="6" s="1"/>
  <c r="C372" i="6"/>
  <c r="I372" i="6" s="1"/>
  <c r="C371" i="6"/>
  <c r="I371" i="6" s="1"/>
  <c r="C370" i="6"/>
  <c r="I370" i="6" s="1"/>
  <c r="C369" i="6"/>
  <c r="I369" i="6" s="1"/>
  <c r="C368" i="6"/>
  <c r="I368" i="6" s="1"/>
  <c r="C367" i="6"/>
  <c r="I367" i="6" s="1"/>
  <c r="C366" i="6"/>
  <c r="I366" i="6" s="1"/>
  <c r="C365" i="6"/>
  <c r="I365" i="6" s="1"/>
  <c r="C364" i="6"/>
  <c r="I364" i="6" s="1"/>
  <c r="C363" i="6"/>
  <c r="I363" i="6" s="1"/>
  <c r="C362" i="6"/>
  <c r="I362" i="6" s="1"/>
  <c r="C361" i="6"/>
  <c r="I361" i="6" s="1"/>
  <c r="C360" i="6"/>
  <c r="I360" i="6" s="1"/>
  <c r="C359" i="6"/>
  <c r="I359" i="6" s="1"/>
  <c r="C358" i="6"/>
  <c r="I358" i="6" s="1"/>
  <c r="C357" i="6"/>
  <c r="I357" i="6" s="1"/>
  <c r="C356" i="6"/>
  <c r="I356" i="6" s="1"/>
  <c r="C355" i="6"/>
  <c r="I355" i="6" s="1"/>
  <c r="C354" i="6"/>
  <c r="I354" i="6" s="1"/>
  <c r="C353" i="6"/>
  <c r="I353" i="6" s="1"/>
  <c r="C352" i="6"/>
  <c r="I352" i="6" s="1"/>
  <c r="C351" i="6"/>
  <c r="I351" i="6" s="1"/>
  <c r="C350" i="6"/>
  <c r="I350" i="6" s="1"/>
  <c r="C349" i="6"/>
  <c r="I349" i="6" s="1"/>
  <c r="C348" i="6"/>
  <c r="I348" i="6" s="1"/>
  <c r="C347" i="6"/>
  <c r="I347" i="6" s="1"/>
  <c r="C346" i="6"/>
  <c r="I346" i="6" s="1"/>
  <c r="C345" i="6"/>
  <c r="I345" i="6" s="1"/>
  <c r="C344" i="6"/>
  <c r="I344" i="6" s="1"/>
  <c r="C343" i="6"/>
  <c r="I343" i="6" s="1"/>
  <c r="C342" i="6"/>
  <c r="I342" i="6" s="1"/>
  <c r="C341" i="6"/>
  <c r="I341" i="6" s="1"/>
  <c r="C340" i="6"/>
  <c r="I340" i="6" s="1"/>
  <c r="C339" i="6"/>
  <c r="I339" i="6" s="1"/>
  <c r="C338" i="6"/>
  <c r="I338" i="6" s="1"/>
  <c r="C337" i="6"/>
  <c r="I337" i="6" s="1"/>
  <c r="C336" i="6"/>
  <c r="I336" i="6" s="1"/>
  <c r="C335" i="6"/>
  <c r="I335" i="6" s="1"/>
  <c r="C334" i="6"/>
  <c r="I334" i="6" s="1"/>
  <c r="C333" i="6"/>
  <c r="I333" i="6" s="1"/>
  <c r="C332" i="6"/>
  <c r="I332" i="6" s="1"/>
  <c r="C331" i="6"/>
  <c r="I331" i="6" s="1"/>
  <c r="C330" i="6"/>
  <c r="I330" i="6" s="1"/>
  <c r="C329" i="6"/>
  <c r="I329" i="6" s="1"/>
  <c r="C328" i="6"/>
  <c r="I328" i="6" s="1"/>
  <c r="C327" i="6"/>
  <c r="I327" i="6" s="1"/>
  <c r="C326" i="6"/>
  <c r="I326" i="6" s="1"/>
  <c r="C325" i="6"/>
  <c r="I325" i="6" s="1"/>
  <c r="C324" i="6"/>
  <c r="I324" i="6" s="1"/>
  <c r="C323" i="6"/>
  <c r="I323" i="6" s="1"/>
  <c r="C322" i="6"/>
  <c r="I322" i="6" s="1"/>
  <c r="C321" i="6"/>
  <c r="I321" i="6" s="1"/>
  <c r="C320" i="6"/>
  <c r="I320" i="6" s="1"/>
  <c r="C319" i="6"/>
  <c r="I319" i="6" s="1"/>
  <c r="C318" i="6"/>
  <c r="I318" i="6" s="1"/>
  <c r="C317" i="6"/>
  <c r="I317" i="6" s="1"/>
  <c r="C316" i="6"/>
  <c r="I316" i="6" s="1"/>
  <c r="C315" i="6"/>
  <c r="I315" i="6" s="1"/>
  <c r="C314" i="6"/>
  <c r="I314" i="6" s="1"/>
  <c r="C313" i="6"/>
  <c r="I313" i="6" s="1"/>
  <c r="C312" i="6"/>
  <c r="I312" i="6" s="1"/>
  <c r="C311" i="6"/>
  <c r="I311" i="6" s="1"/>
  <c r="C310" i="6"/>
  <c r="I310" i="6" s="1"/>
  <c r="C309" i="6"/>
  <c r="I309" i="6" s="1"/>
  <c r="C308" i="6"/>
  <c r="I308" i="6" s="1"/>
  <c r="C307" i="6"/>
  <c r="I307" i="6" s="1"/>
  <c r="C306" i="6"/>
  <c r="I306" i="6" s="1"/>
  <c r="C305" i="6"/>
  <c r="I305" i="6" s="1"/>
  <c r="C304" i="6"/>
  <c r="I304" i="6" s="1"/>
  <c r="C303" i="6"/>
  <c r="I303" i="6" s="1"/>
  <c r="C302" i="6"/>
  <c r="I302" i="6" s="1"/>
  <c r="C301" i="6"/>
  <c r="I301" i="6" s="1"/>
  <c r="C300" i="6"/>
  <c r="I300" i="6" s="1"/>
  <c r="C299" i="6"/>
  <c r="I299" i="6" s="1"/>
  <c r="C298" i="6"/>
  <c r="I298" i="6" s="1"/>
  <c r="C297" i="6"/>
  <c r="I297" i="6" s="1"/>
  <c r="C296" i="6"/>
  <c r="I296" i="6" s="1"/>
  <c r="C295" i="6"/>
  <c r="I295" i="6" s="1"/>
  <c r="C294" i="6"/>
  <c r="I294" i="6" s="1"/>
  <c r="C293" i="6"/>
  <c r="I293" i="6" s="1"/>
  <c r="C292" i="6"/>
  <c r="I292" i="6" s="1"/>
  <c r="C291" i="6"/>
  <c r="I291" i="6" s="1"/>
  <c r="C290" i="6"/>
  <c r="I290" i="6" s="1"/>
  <c r="C289" i="6"/>
  <c r="I289" i="6" s="1"/>
  <c r="C288" i="6"/>
  <c r="I288" i="6" s="1"/>
  <c r="C287" i="6"/>
  <c r="I287" i="6" s="1"/>
  <c r="C286" i="6"/>
  <c r="I286" i="6" s="1"/>
  <c r="C285" i="6"/>
  <c r="I285" i="6" s="1"/>
  <c r="C284" i="6"/>
  <c r="I284" i="6" s="1"/>
  <c r="C283" i="6"/>
  <c r="I283" i="6" s="1"/>
  <c r="C282" i="6"/>
  <c r="I282" i="6" s="1"/>
  <c r="C281" i="6"/>
  <c r="I281" i="6" s="1"/>
  <c r="C280" i="6"/>
  <c r="I280" i="6" s="1"/>
  <c r="C279" i="6"/>
  <c r="I279" i="6" s="1"/>
  <c r="C278" i="6"/>
  <c r="I278" i="6" s="1"/>
  <c r="C277" i="6"/>
  <c r="I277" i="6" s="1"/>
  <c r="C276" i="6"/>
  <c r="I276" i="6" s="1"/>
  <c r="C275" i="6"/>
  <c r="I275" i="6" s="1"/>
  <c r="C274" i="6"/>
  <c r="I274" i="6" s="1"/>
  <c r="C273" i="6"/>
  <c r="I273" i="6" s="1"/>
  <c r="C272" i="6"/>
  <c r="I272" i="6" s="1"/>
  <c r="C271" i="6"/>
  <c r="I271" i="6" s="1"/>
  <c r="C270" i="6"/>
  <c r="I270" i="6" s="1"/>
  <c r="C269" i="6"/>
  <c r="I269" i="6" s="1"/>
  <c r="C268" i="6"/>
  <c r="I268" i="6" s="1"/>
  <c r="C267" i="6"/>
  <c r="I267" i="6" s="1"/>
  <c r="C266" i="6"/>
  <c r="I266" i="6" s="1"/>
  <c r="C265" i="6"/>
  <c r="I265" i="6" s="1"/>
  <c r="C264" i="6"/>
  <c r="I264" i="6" s="1"/>
  <c r="C263" i="6"/>
  <c r="I263" i="6" s="1"/>
  <c r="C262" i="6"/>
  <c r="I262" i="6" s="1"/>
  <c r="C261" i="6"/>
  <c r="I261" i="6" s="1"/>
  <c r="C260" i="6"/>
  <c r="I260" i="6" s="1"/>
  <c r="C259" i="6"/>
  <c r="I259" i="6" s="1"/>
  <c r="C258" i="6"/>
  <c r="I258" i="6" s="1"/>
  <c r="C257" i="6"/>
  <c r="I257" i="6" s="1"/>
  <c r="C256" i="6"/>
  <c r="I256" i="6" s="1"/>
  <c r="C255" i="6"/>
  <c r="I255" i="6" s="1"/>
  <c r="C254" i="6"/>
  <c r="I254" i="6" s="1"/>
  <c r="C253" i="6"/>
  <c r="I253" i="6" s="1"/>
  <c r="C252" i="6"/>
  <c r="I252" i="6" s="1"/>
  <c r="C251" i="6"/>
  <c r="I251" i="6" s="1"/>
  <c r="C250" i="6"/>
  <c r="I250" i="6" s="1"/>
  <c r="C249" i="6"/>
  <c r="I249" i="6" s="1"/>
  <c r="C248" i="6"/>
  <c r="I248" i="6" s="1"/>
  <c r="C247" i="6"/>
  <c r="I247" i="6" s="1"/>
  <c r="C246" i="6"/>
  <c r="I246" i="6" s="1"/>
  <c r="C245" i="6"/>
  <c r="I245" i="6" s="1"/>
  <c r="C244" i="6"/>
  <c r="I244" i="6" s="1"/>
  <c r="C243" i="6"/>
  <c r="I243" i="6" s="1"/>
  <c r="C242" i="6"/>
  <c r="I242" i="6" s="1"/>
  <c r="C241" i="6"/>
  <c r="I241" i="6" s="1"/>
  <c r="C240" i="6"/>
  <c r="I240" i="6" s="1"/>
  <c r="C239" i="6"/>
  <c r="I239" i="6" s="1"/>
  <c r="C238" i="6"/>
  <c r="I238" i="6" s="1"/>
  <c r="C237" i="6"/>
  <c r="I237" i="6" s="1"/>
  <c r="C236" i="6"/>
  <c r="I236" i="6" s="1"/>
  <c r="C235" i="6"/>
  <c r="I235" i="6" s="1"/>
  <c r="C234" i="6"/>
  <c r="I234" i="6" s="1"/>
  <c r="C233" i="6"/>
  <c r="I233" i="6" s="1"/>
  <c r="C232" i="6"/>
  <c r="I232" i="6" s="1"/>
  <c r="C231" i="6"/>
  <c r="I231" i="6" s="1"/>
  <c r="C230" i="6"/>
  <c r="I230" i="6" s="1"/>
  <c r="C229" i="6"/>
  <c r="I229" i="6" s="1"/>
  <c r="C228" i="6"/>
  <c r="I228" i="6" s="1"/>
  <c r="C227" i="6"/>
  <c r="I227" i="6" s="1"/>
  <c r="C226" i="6"/>
  <c r="I226" i="6" s="1"/>
  <c r="C225" i="6"/>
  <c r="I225" i="6" s="1"/>
  <c r="C224" i="6"/>
  <c r="I224" i="6" s="1"/>
  <c r="C223" i="6"/>
  <c r="I223" i="6" s="1"/>
  <c r="C222" i="6"/>
  <c r="I222" i="6" s="1"/>
  <c r="C221" i="6"/>
  <c r="I221" i="6" s="1"/>
  <c r="C220" i="6"/>
  <c r="I220" i="6" s="1"/>
  <c r="C219" i="6"/>
  <c r="I219" i="6" s="1"/>
  <c r="C218" i="6"/>
  <c r="I218" i="6" s="1"/>
  <c r="C217" i="6"/>
  <c r="I217" i="6" s="1"/>
  <c r="C216" i="6"/>
  <c r="I216" i="6" s="1"/>
  <c r="C215" i="6"/>
  <c r="I215" i="6" s="1"/>
  <c r="C214" i="6"/>
  <c r="I214" i="6" s="1"/>
  <c r="C213" i="6"/>
  <c r="I213" i="6" s="1"/>
  <c r="C212" i="6"/>
  <c r="I212" i="6" s="1"/>
  <c r="C211" i="6"/>
  <c r="I211" i="6" s="1"/>
  <c r="C210" i="6"/>
  <c r="I210" i="6" s="1"/>
  <c r="C209" i="6"/>
  <c r="I209" i="6" s="1"/>
  <c r="C208" i="6"/>
  <c r="I208" i="6" s="1"/>
  <c r="C207" i="6"/>
  <c r="I207" i="6" s="1"/>
  <c r="C206" i="6"/>
  <c r="I206" i="6" s="1"/>
  <c r="C205" i="6"/>
  <c r="I205" i="6" s="1"/>
  <c r="C204" i="6"/>
  <c r="I204" i="6" s="1"/>
  <c r="C203" i="6"/>
  <c r="I203" i="6" s="1"/>
  <c r="C202" i="6"/>
  <c r="I202" i="6" s="1"/>
  <c r="C201" i="6"/>
  <c r="I201" i="6" s="1"/>
  <c r="C200" i="6"/>
  <c r="I200" i="6" s="1"/>
  <c r="C199" i="6"/>
  <c r="I199" i="6" s="1"/>
  <c r="C198" i="6"/>
  <c r="I198" i="6" s="1"/>
  <c r="C197" i="6"/>
  <c r="I197" i="6" s="1"/>
  <c r="C196" i="6"/>
  <c r="I196" i="6" s="1"/>
  <c r="C195" i="6"/>
  <c r="I195" i="6" s="1"/>
  <c r="C194" i="6"/>
  <c r="I194" i="6" s="1"/>
  <c r="C193" i="6"/>
  <c r="I193" i="6" s="1"/>
  <c r="C192" i="6"/>
  <c r="I192" i="6" s="1"/>
  <c r="C191" i="6"/>
  <c r="I191" i="6" s="1"/>
  <c r="C190" i="6"/>
  <c r="I190" i="6" s="1"/>
  <c r="C189" i="6"/>
  <c r="I189" i="6" s="1"/>
  <c r="C188" i="6"/>
  <c r="I188" i="6" s="1"/>
  <c r="C187" i="6"/>
  <c r="I187" i="6" s="1"/>
  <c r="C186" i="6"/>
  <c r="I186" i="6" s="1"/>
  <c r="C185" i="6"/>
  <c r="I185" i="6" s="1"/>
  <c r="C184" i="6"/>
  <c r="I184" i="6" s="1"/>
  <c r="C183" i="6"/>
  <c r="I183" i="6" s="1"/>
  <c r="C182" i="6"/>
  <c r="I182" i="6" s="1"/>
  <c r="C181" i="6"/>
  <c r="I181" i="6" s="1"/>
  <c r="C180" i="6"/>
  <c r="I180" i="6" s="1"/>
  <c r="C179" i="6"/>
  <c r="I179" i="6" s="1"/>
  <c r="C178" i="6"/>
  <c r="I178" i="6" s="1"/>
  <c r="C177" i="6"/>
  <c r="I177" i="6" s="1"/>
  <c r="C176" i="6"/>
  <c r="I176" i="6" s="1"/>
  <c r="C175" i="6"/>
  <c r="I175" i="6" s="1"/>
  <c r="C174" i="6"/>
  <c r="I174" i="6" s="1"/>
  <c r="C173" i="6"/>
  <c r="I173" i="6" s="1"/>
  <c r="C172" i="6"/>
  <c r="I172" i="6" s="1"/>
  <c r="C171" i="6"/>
  <c r="I171" i="6" s="1"/>
  <c r="C170" i="6"/>
  <c r="I170" i="6" s="1"/>
  <c r="C169" i="6"/>
  <c r="I169" i="6" s="1"/>
  <c r="C168" i="6"/>
  <c r="I168" i="6" s="1"/>
  <c r="C167" i="6"/>
  <c r="I167" i="6" s="1"/>
  <c r="C166" i="6"/>
  <c r="I166" i="6" s="1"/>
  <c r="C165" i="6"/>
  <c r="I165" i="6" s="1"/>
  <c r="C164" i="6"/>
  <c r="I164" i="6" s="1"/>
  <c r="C163" i="6"/>
  <c r="I163" i="6" s="1"/>
  <c r="C162" i="6"/>
  <c r="I162" i="6" s="1"/>
  <c r="C161" i="6"/>
  <c r="I161" i="6" s="1"/>
  <c r="C160" i="6"/>
  <c r="I160" i="6" s="1"/>
  <c r="C159" i="6"/>
  <c r="I159" i="6" s="1"/>
  <c r="C158" i="6"/>
  <c r="I158" i="6" s="1"/>
  <c r="C157" i="6"/>
  <c r="I157" i="6" s="1"/>
  <c r="C156" i="6"/>
  <c r="I156" i="6" s="1"/>
  <c r="C155" i="6"/>
  <c r="I155" i="6" s="1"/>
  <c r="C154" i="6"/>
  <c r="I154" i="6" s="1"/>
  <c r="C153" i="6"/>
  <c r="I153" i="6" s="1"/>
  <c r="C152" i="6"/>
  <c r="I152" i="6" s="1"/>
  <c r="C151" i="6"/>
  <c r="I151" i="6" s="1"/>
  <c r="C150" i="6"/>
  <c r="I150" i="6" s="1"/>
  <c r="C149" i="6"/>
  <c r="I149" i="6" s="1"/>
  <c r="C148" i="6"/>
  <c r="I148" i="6" s="1"/>
  <c r="C147" i="6"/>
  <c r="I147" i="6" s="1"/>
  <c r="C146" i="6"/>
  <c r="I146" i="6" s="1"/>
  <c r="C145" i="6"/>
  <c r="I145" i="6" s="1"/>
  <c r="C144" i="6"/>
  <c r="I144" i="6" s="1"/>
  <c r="C143" i="6"/>
  <c r="I143" i="6" s="1"/>
  <c r="C142" i="6"/>
  <c r="I142" i="6" s="1"/>
  <c r="C141" i="6"/>
  <c r="I141" i="6" s="1"/>
  <c r="C140" i="6"/>
  <c r="I140" i="6" s="1"/>
  <c r="C139" i="6"/>
  <c r="I139" i="6" s="1"/>
  <c r="C138" i="6"/>
  <c r="I138" i="6" s="1"/>
  <c r="C137" i="6"/>
  <c r="I137" i="6" s="1"/>
  <c r="C136" i="6"/>
  <c r="I136" i="6" s="1"/>
  <c r="C135" i="6"/>
  <c r="I135" i="6" s="1"/>
  <c r="C134" i="6"/>
  <c r="I134" i="6" s="1"/>
  <c r="C133" i="6"/>
  <c r="I133" i="6" s="1"/>
  <c r="C132" i="6"/>
  <c r="I132" i="6" s="1"/>
  <c r="C131" i="6"/>
  <c r="I131" i="6" s="1"/>
  <c r="C130" i="6"/>
  <c r="I130" i="6" s="1"/>
  <c r="C129" i="6"/>
  <c r="I129" i="6" s="1"/>
  <c r="C128" i="6"/>
  <c r="I128" i="6" s="1"/>
  <c r="C127" i="6"/>
  <c r="I127" i="6" s="1"/>
  <c r="C126" i="6"/>
  <c r="I126" i="6" s="1"/>
  <c r="C125" i="6"/>
  <c r="I125" i="6" s="1"/>
  <c r="C124" i="6"/>
  <c r="I124" i="6" s="1"/>
  <c r="C123" i="6"/>
  <c r="I123" i="6" s="1"/>
  <c r="C122" i="6"/>
  <c r="I122" i="6" s="1"/>
  <c r="C121" i="6"/>
  <c r="I121" i="6" s="1"/>
  <c r="C120" i="6"/>
  <c r="I120" i="6" s="1"/>
  <c r="C119" i="6"/>
  <c r="I119" i="6" s="1"/>
  <c r="C118" i="6"/>
  <c r="I118" i="6" s="1"/>
  <c r="C117" i="6"/>
  <c r="I117" i="6" s="1"/>
  <c r="C116" i="6"/>
  <c r="I116" i="6" s="1"/>
  <c r="C115" i="6"/>
  <c r="I115" i="6" s="1"/>
  <c r="C114" i="6"/>
  <c r="I114" i="6" s="1"/>
  <c r="C113" i="6"/>
  <c r="I113" i="6" s="1"/>
  <c r="C112" i="6"/>
  <c r="I112" i="6" s="1"/>
  <c r="C111" i="6"/>
  <c r="I111" i="6" s="1"/>
  <c r="C110" i="6"/>
  <c r="I110" i="6" s="1"/>
  <c r="C109" i="6"/>
  <c r="I109" i="6" s="1"/>
  <c r="C108" i="6"/>
  <c r="I108" i="6" s="1"/>
  <c r="C107" i="6"/>
  <c r="I107" i="6" s="1"/>
  <c r="C106" i="6"/>
  <c r="I106" i="6" s="1"/>
  <c r="C105" i="6"/>
  <c r="I105" i="6" s="1"/>
  <c r="C104" i="6"/>
  <c r="I104" i="6" s="1"/>
  <c r="C103" i="6"/>
  <c r="I103" i="6" s="1"/>
  <c r="C102" i="6"/>
  <c r="I102" i="6" s="1"/>
  <c r="C101" i="6"/>
  <c r="I101" i="6" s="1"/>
  <c r="C100" i="6"/>
  <c r="I100" i="6" s="1"/>
  <c r="C99" i="6"/>
  <c r="I99" i="6" s="1"/>
  <c r="C98" i="6"/>
  <c r="I98" i="6" s="1"/>
  <c r="C97" i="6"/>
  <c r="I97" i="6" s="1"/>
  <c r="C96" i="6"/>
  <c r="I96" i="6" s="1"/>
  <c r="C95" i="6"/>
  <c r="I95" i="6" s="1"/>
  <c r="C94" i="6"/>
  <c r="I94" i="6" s="1"/>
  <c r="C93" i="6"/>
  <c r="I93" i="6" s="1"/>
  <c r="C92" i="6"/>
  <c r="I92" i="6" s="1"/>
  <c r="C91" i="6"/>
  <c r="I91" i="6" s="1"/>
  <c r="C90" i="6"/>
  <c r="I90" i="6" s="1"/>
  <c r="C89" i="6"/>
  <c r="I89" i="6" s="1"/>
  <c r="C88" i="6"/>
  <c r="I88" i="6" s="1"/>
  <c r="C87" i="6"/>
  <c r="I87" i="6" s="1"/>
  <c r="C86" i="6"/>
  <c r="I86" i="6" s="1"/>
  <c r="C85" i="6"/>
  <c r="I85" i="6" s="1"/>
  <c r="C84" i="6"/>
  <c r="I84" i="6" s="1"/>
  <c r="C83" i="6"/>
  <c r="I83" i="6" s="1"/>
  <c r="C82" i="6"/>
  <c r="I82" i="6" s="1"/>
  <c r="C81" i="6"/>
  <c r="I81" i="6" s="1"/>
  <c r="C80" i="6"/>
  <c r="I80" i="6" s="1"/>
  <c r="C79" i="6"/>
  <c r="I79" i="6" s="1"/>
  <c r="C78" i="6"/>
  <c r="I78" i="6" s="1"/>
  <c r="C77" i="6"/>
  <c r="I77" i="6" s="1"/>
  <c r="C76" i="6"/>
  <c r="I76" i="6" s="1"/>
  <c r="C75" i="6"/>
  <c r="I75" i="6" s="1"/>
  <c r="C74" i="6"/>
  <c r="I74" i="6" s="1"/>
  <c r="C73" i="6"/>
  <c r="I73" i="6" s="1"/>
  <c r="C72" i="6"/>
  <c r="I72" i="6" s="1"/>
  <c r="C71" i="6"/>
  <c r="I71" i="6" s="1"/>
  <c r="C70" i="6"/>
  <c r="I70" i="6" s="1"/>
  <c r="C69" i="6"/>
  <c r="I69" i="6" s="1"/>
  <c r="C68" i="6"/>
  <c r="I68" i="6" s="1"/>
  <c r="C67" i="6"/>
  <c r="I67" i="6" s="1"/>
  <c r="C66" i="6"/>
  <c r="I66" i="6" s="1"/>
  <c r="C65" i="6"/>
  <c r="I65" i="6" s="1"/>
  <c r="C64" i="6"/>
  <c r="I64" i="6" s="1"/>
  <c r="C63" i="6"/>
  <c r="I63" i="6" s="1"/>
  <c r="C62" i="6"/>
  <c r="I62" i="6" s="1"/>
  <c r="C61" i="6"/>
  <c r="I61" i="6" s="1"/>
  <c r="C60" i="6"/>
  <c r="I60" i="6" s="1"/>
  <c r="C59" i="6"/>
  <c r="I59" i="6" s="1"/>
  <c r="C58" i="6"/>
  <c r="I58" i="6" s="1"/>
  <c r="C57" i="6"/>
  <c r="I57" i="6" s="1"/>
  <c r="C56" i="6"/>
  <c r="I56" i="6" s="1"/>
  <c r="C55" i="6"/>
  <c r="I55" i="6" s="1"/>
  <c r="C54" i="6"/>
  <c r="I54" i="6" s="1"/>
  <c r="C53" i="6"/>
  <c r="I53" i="6" s="1"/>
  <c r="C52" i="6"/>
  <c r="I52" i="6" s="1"/>
  <c r="C51" i="6"/>
  <c r="I51" i="6" s="1"/>
  <c r="C50" i="6"/>
  <c r="I50" i="6" s="1"/>
  <c r="C49" i="6"/>
  <c r="I49" i="6" s="1"/>
  <c r="C48" i="6"/>
  <c r="I48" i="6" s="1"/>
  <c r="C47" i="6"/>
  <c r="I47" i="6" s="1"/>
  <c r="C46" i="6"/>
  <c r="I46" i="6" s="1"/>
  <c r="C45" i="6"/>
  <c r="I45" i="6" s="1"/>
  <c r="C44" i="6"/>
  <c r="I44" i="6" s="1"/>
  <c r="C43" i="6"/>
  <c r="I43" i="6" s="1"/>
  <c r="C42" i="6"/>
  <c r="I42" i="6" s="1"/>
  <c r="C41" i="6"/>
  <c r="I41" i="6" s="1"/>
  <c r="C40" i="6"/>
  <c r="I40" i="6" s="1"/>
  <c r="C39" i="6"/>
  <c r="I39" i="6" s="1"/>
  <c r="C38" i="6"/>
  <c r="I38" i="6" s="1"/>
  <c r="C37" i="6"/>
  <c r="I37" i="6" s="1"/>
  <c r="C36" i="6"/>
  <c r="I36" i="6" s="1"/>
  <c r="C35" i="6"/>
  <c r="I35" i="6" s="1"/>
  <c r="C34" i="6"/>
  <c r="I34" i="6" s="1"/>
  <c r="C33" i="6"/>
  <c r="I33" i="6" s="1"/>
  <c r="C32" i="6"/>
  <c r="I32" i="6" s="1"/>
  <c r="C31" i="6"/>
  <c r="I31" i="6" s="1"/>
  <c r="C30" i="6"/>
  <c r="I30" i="6" s="1"/>
  <c r="C29" i="6"/>
  <c r="I29" i="6" s="1"/>
  <c r="C28" i="6"/>
  <c r="I28" i="6" s="1"/>
  <c r="C27" i="6"/>
  <c r="I27" i="6" s="1"/>
  <c r="C26" i="6"/>
  <c r="I26" i="6" s="1"/>
  <c r="C25" i="6"/>
  <c r="I25" i="6" s="1"/>
  <c r="C24" i="6"/>
  <c r="I24" i="6" s="1"/>
  <c r="C23" i="6"/>
  <c r="I23" i="6" s="1"/>
  <c r="C22" i="6"/>
  <c r="I22" i="6" s="1"/>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AN4" i="6"/>
  <c r="AM19" i="6" s="1"/>
  <c r="G26" i="6" l="1"/>
  <c r="G34" i="6"/>
  <c r="G42" i="6"/>
  <c r="G50" i="6"/>
  <c r="U50" i="6" s="1"/>
  <c r="G58" i="6"/>
  <c r="U58" i="6" s="1"/>
  <c r="G66" i="6"/>
  <c r="U66" i="6" s="1"/>
  <c r="G74" i="6"/>
  <c r="U74" i="6" s="1"/>
  <c r="G82" i="6"/>
  <c r="U82" i="6" s="1"/>
  <c r="G90" i="6"/>
  <c r="G98" i="6"/>
  <c r="G106" i="6"/>
  <c r="G114" i="6"/>
  <c r="U114" i="6" s="1"/>
  <c r="G122" i="6"/>
  <c r="U122" i="6" s="1"/>
  <c r="G130" i="6"/>
  <c r="U130" i="6" s="1"/>
  <c r="G138" i="6"/>
  <c r="U138" i="6" s="1"/>
  <c r="G146" i="6"/>
  <c r="U146" i="6" s="1"/>
  <c r="G154" i="6"/>
  <c r="G162" i="6"/>
  <c r="G170" i="6"/>
  <c r="G178" i="6"/>
  <c r="G186" i="6"/>
  <c r="G194" i="6"/>
  <c r="U194" i="6" s="1"/>
  <c r="G202" i="6"/>
  <c r="U202" i="6" s="1"/>
  <c r="G210" i="6"/>
  <c r="U210" i="6" s="1"/>
  <c r="G218" i="6"/>
  <c r="G226" i="6"/>
  <c r="G234" i="6"/>
  <c r="G242" i="6"/>
  <c r="U242" i="6" s="1"/>
  <c r="G250" i="6"/>
  <c r="U250" i="6" s="1"/>
  <c r="G258" i="6"/>
  <c r="U258" i="6" s="1"/>
  <c r="G266" i="6"/>
  <c r="U266" i="6" s="1"/>
  <c r="G274" i="6"/>
  <c r="U274" i="6" s="1"/>
  <c r="G282" i="6"/>
  <c r="G290" i="6"/>
  <c r="G298" i="6"/>
  <c r="G306" i="6"/>
  <c r="G314" i="6"/>
  <c r="U314" i="6" s="1"/>
  <c r="G322" i="6"/>
  <c r="U322" i="6" s="1"/>
  <c r="G330" i="6"/>
  <c r="U330" i="6" s="1"/>
  <c r="G338" i="6"/>
  <c r="U338" i="6" s="1"/>
  <c r="G346" i="6"/>
  <c r="G354" i="6"/>
  <c r="G362" i="6"/>
  <c r="G370" i="6"/>
  <c r="U370" i="6" s="1"/>
  <c r="G378" i="6"/>
  <c r="U378" i="6" s="1"/>
  <c r="G27" i="6"/>
  <c r="U27" i="6" s="1"/>
  <c r="G35" i="6"/>
  <c r="U35" i="6" s="1"/>
  <c r="G43" i="6"/>
  <c r="U43" i="6" s="1"/>
  <c r="G51" i="6"/>
  <c r="G59" i="6"/>
  <c r="G67" i="6"/>
  <c r="G75" i="6"/>
  <c r="U75" i="6" s="1"/>
  <c r="G83" i="6"/>
  <c r="U83" i="6" s="1"/>
  <c r="G91" i="6"/>
  <c r="U91" i="6" s="1"/>
  <c r="G99" i="6"/>
  <c r="U99" i="6" s="1"/>
  <c r="G107" i="6"/>
  <c r="U107" i="6" s="1"/>
  <c r="G115" i="6"/>
  <c r="G123" i="6"/>
  <c r="G131" i="6"/>
  <c r="G139" i="6"/>
  <c r="U139" i="6" s="1"/>
  <c r="G147" i="6"/>
  <c r="U147" i="6" s="1"/>
  <c r="G155" i="6"/>
  <c r="U155" i="6" s="1"/>
  <c r="G163" i="6"/>
  <c r="U163" i="6" s="1"/>
  <c r="G171" i="6"/>
  <c r="U171" i="6" s="1"/>
  <c r="G179" i="6"/>
  <c r="G187" i="6"/>
  <c r="G195" i="6"/>
  <c r="G203" i="6"/>
  <c r="U203" i="6" s="1"/>
  <c r="G211" i="6"/>
  <c r="U211" i="6" s="1"/>
  <c r="G219" i="6"/>
  <c r="U219" i="6" s="1"/>
  <c r="G227" i="6"/>
  <c r="U227" i="6" s="1"/>
  <c r="G235" i="6"/>
  <c r="U235" i="6" s="1"/>
  <c r="G243" i="6"/>
  <c r="G251" i="6"/>
  <c r="G259" i="6"/>
  <c r="G267" i="6"/>
  <c r="U267" i="6" s="1"/>
  <c r="G275" i="6"/>
  <c r="U275" i="6" s="1"/>
  <c r="G283" i="6"/>
  <c r="U283" i="6" s="1"/>
  <c r="G291" i="6"/>
  <c r="U291" i="6" s="1"/>
  <c r="G299" i="6"/>
  <c r="U299" i="6" s="1"/>
  <c r="G307" i="6"/>
  <c r="G315" i="6"/>
  <c r="G323" i="6"/>
  <c r="G331" i="6"/>
  <c r="U331" i="6" s="1"/>
  <c r="G339" i="6"/>
  <c r="U339" i="6" s="1"/>
  <c r="G347" i="6"/>
  <c r="U347" i="6" s="1"/>
  <c r="G355" i="6"/>
  <c r="U355" i="6" s="1"/>
  <c r="G363" i="6"/>
  <c r="U363" i="6" s="1"/>
  <c r="G371" i="6"/>
  <c r="G379" i="6"/>
  <c r="G28" i="6"/>
  <c r="G36" i="6"/>
  <c r="U36" i="6" s="1"/>
  <c r="G44" i="6"/>
  <c r="U44" i="6" s="1"/>
  <c r="G52" i="6"/>
  <c r="U52" i="6" s="1"/>
  <c r="G60" i="6"/>
  <c r="U60" i="6" s="1"/>
  <c r="G68" i="6"/>
  <c r="U68" i="6" s="1"/>
  <c r="G76" i="6"/>
  <c r="G84" i="6"/>
  <c r="G92" i="6"/>
  <c r="G100" i="6"/>
  <c r="G108" i="6"/>
  <c r="U108" i="6" s="1"/>
  <c r="G116" i="6"/>
  <c r="U116" i="6" s="1"/>
  <c r="G124" i="6"/>
  <c r="U124" i="6" s="1"/>
  <c r="G132" i="6"/>
  <c r="U132" i="6" s="1"/>
  <c r="G140" i="6"/>
  <c r="G148" i="6"/>
  <c r="G156" i="6"/>
  <c r="G164" i="6"/>
  <c r="U164" i="6" s="1"/>
  <c r="G172" i="6"/>
  <c r="U172" i="6" s="1"/>
  <c r="G180" i="6"/>
  <c r="U180" i="6" s="1"/>
  <c r="G188" i="6"/>
  <c r="U188" i="6" s="1"/>
  <c r="G196" i="6"/>
  <c r="U196" i="6" s="1"/>
  <c r="G204" i="6"/>
  <c r="G212" i="6"/>
  <c r="G220" i="6"/>
  <c r="G228" i="6"/>
  <c r="U228" i="6" s="1"/>
  <c r="G236" i="6"/>
  <c r="U236" i="6" s="1"/>
  <c r="G244" i="6"/>
  <c r="U244" i="6" s="1"/>
  <c r="G252" i="6"/>
  <c r="U252" i="6" s="1"/>
  <c r="G260" i="6"/>
  <c r="U260" i="6" s="1"/>
  <c r="G268" i="6"/>
  <c r="G276" i="6"/>
  <c r="G284" i="6"/>
  <c r="G292" i="6"/>
  <c r="U292" i="6" s="1"/>
  <c r="G300" i="6"/>
  <c r="U300" i="6" s="1"/>
  <c r="G308" i="6"/>
  <c r="U308" i="6" s="1"/>
  <c r="G316" i="6"/>
  <c r="U316" i="6" s="1"/>
  <c r="G324" i="6"/>
  <c r="U324" i="6" s="1"/>
  <c r="G332" i="6"/>
  <c r="G340" i="6"/>
  <c r="G348" i="6"/>
  <c r="G356" i="6"/>
  <c r="U356" i="6" s="1"/>
  <c r="G364" i="6"/>
  <c r="U364" i="6" s="1"/>
  <c r="G372" i="6"/>
  <c r="U372" i="6" s="1"/>
  <c r="G380" i="6"/>
  <c r="G29" i="6"/>
  <c r="U29" i="6" s="1"/>
  <c r="G37" i="6"/>
  <c r="G45" i="6"/>
  <c r="G53" i="6"/>
  <c r="G61" i="6"/>
  <c r="G69" i="6"/>
  <c r="U69" i="6" s="1"/>
  <c r="G77" i="6"/>
  <c r="U77" i="6" s="1"/>
  <c r="G85" i="6"/>
  <c r="U85" i="6" s="1"/>
  <c r="G93" i="6"/>
  <c r="U93" i="6" s="1"/>
  <c r="G101" i="6"/>
  <c r="G109" i="6"/>
  <c r="G117" i="6"/>
  <c r="G125" i="6"/>
  <c r="U125" i="6" s="1"/>
  <c r="G133" i="6"/>
  <c r="U133" i="6" s="1"/>
  <c r="G141" i="6"/>
  <c r="U141" i="6" s="1"/>
  <c r="G149" i="6"/>
  <c r="U149" i="6" s="1"/>
  <c r="G157" i="6"/>
  <c r="U157" i="6" s="1"/>
  <c r="G165" i="6"/>
  <c r="G173" i="6"/>
  <c r="G181" i="6"/>
  <c r="G189" i="6"/>
  <c r="U189" i="6" s="1"/>
  <c r="G197" i="6"/>
  <c r="U197" i="6" s="1"/>
  <c r="G205" i="6"/>
  <c r="U205" i="6" s="1"/>
  <c r="G213" i="6"/>
  <c r="U213" i="6" s="1"/>
  <c r="G221" i="6"/>
  <c r="U221" i="6" s="1"/>
  <c r="G229" i="6"/>
  <c r="G237" i="6"/>
  <c r="G245" i="6"/>
  <c r="G253" i="6"/>
  <c r="U253" i="6" s="1"/>
  <c r="G261" i="6"/>
  <c r="U261" i="6" s="1"/>
  <c r="G269" i="6"/>
  <c r="U269" i="6" s="1"/>
  <c r="G277" i="6"/>
  <c r="U277" i="6" s="1"/>
  <c r="G285" i="6"/>
  <c r="U285" i="6" s="1"/>
  <c r="G293" i="6"/>
  <c r="G301" i="6"/>
  <c r="G309" i="6"/>
  <c r="U309" i="6" s="1"/>
  <c r="G317" i="6"/>
  <c r="U317" i="6" s="1"/>
  <c r="G325" i="6"/>
  <c r="U325" i="6" s="1"/>
  <c r="G333" i="6"/>
  <c r="U333" i="6" s="1"/>
  <c r="G341" i="6"/>
  <c r="U341" i="6" s="1"/>
  <c r="G349" i="6"/>
  <c r="U349" i="6" s="1"/>
  <c r="G357" i="6"/>
  <c r="G365" i="6"/>
  <c r="G373" i="6"/>
  <c r="G381" i="6"/>
  <c r="U381" i="6" s="1"/>
  <c r="G22" i="6"/>
  <c r="U22" i="6" s="1"/>
  <c r="Z22" i="6" s="1"/>
  <c r="G30" i="6"/>
  <c r="U30" i="6" s="1"/>
  <c r="G38" i="6"/>
  <c r="U38" i="6" s="1"/>
  <c r="G46" i="6"/>
  <c r="U46" i="6" s="1"/>
  <c r="G54" i="6"/>
  <c r="G62" i="6"/>
  <c r="G70" i="6"/>
  <c r="G78" i="6"/>
  <c r="U78" i="6" s="1"/>
  <c r="G86" i="6"/>
  <c r="U86" i="6" s="1"/>
  <c r="G94" i="6"/>
  <c r="U94" i="6" s="1"/>
  <c r="G102" i="6"/>
  <c r="U102" i="6" s="1"/>
  <c r="G110" i="6"/>
  <c r="U110" i="6" s="1"/>
  <c r="G118" i="6"/>
  <c r="G126" i="6"/>
  <c r="G134" i="6"/>
  <c r="G142" i="6"/>
  <c r="U142" i="6" s="1"/>
  <c r="G150" i="6"/>
  <c r="U150" i="6" s="1"/>
  <c r="G158" i="6"/>
  <c r="U158" i="6" s="1"/>
  <c r="G166" i="6"/>
  <c r="U166" i="6" s="1"/>
  <c r="G174" i="6"/>
  <c r="U174" i="6" s="1"/>
  <c r="G182" i="6"/>
  <c r="G190" i="6"/>
  <c r="G198" i="6"/>
  <c r="G206" i="6"/>
  <c r="U206" i="6" s="1"/>
  <c r="G214" i="6"/>
  <c r="U214" i="6" s="1"/>
  <c r="G222" i="6"/>
  <c r="U222" i="6" s="1"/>
  <c r="G230" i="6"/>
  <c r="U230" i="6" s="1"/>
  <c r="G238" i="6"/>
  <c r="U238" i="6" s="1"/>
  <c r="G246" i="6"/>
  <c r="G254" i="6"/>
  <c r="G262" i="6"/>
  <c r="G270" i="6"/>
  <c r="U270" i="6" s="1"/>
  <c r="G278" i="6"/>
  <c r="U278" i="6" s="1"/>
  <c r="G286" i="6"/>
  <c r="U286" i="6" s="1"/>
  <c r="G294" i="6"/>
  <c r="U294" i="6" s="1"/>
  <c r="G302" i="6"/>
  <c r="U302" i="6" s="1"/>
  <c r="G310" i="6"/>
  <c r="G318" i="6"/>
  <c r="G326" i="6"/>
  <c r="G334" i="6"/>
  <c r="U334" i="6" s="1"/>
  <c r="G342" i="6"/>
  <c r="U342" i="6" s="1"/>
  <c r="G350" i="6"/>
  <c r="U350" i="6" s="1"/>
  <c r="G358" i="6"/>
  <c r="U358" i="6" s="1"/>
  <c r="G366" i="6"/>
  <c r="U366" i="6" s="1"/>
  <c r="G374" i="6"/>
  <c r="G382" i="6"/>
  <c r="G23" i="6"/>
  <c r="G31" i="6"/>
  <c r="U31" i="6" s="1"/>
  <c r="G39" i="6"/>
  <c r="U39" i="6" s="1"/>
  <c r="G47" i="6"/>
  <c r="U47" i="6" s="1"/>
  <c r="G55" i="6"/>
  <c r="U55" i="6" s="1"/>
  <c r="G63" i="6"/>
  <c r="U63" i="6" s="1"/>
  <c r="G71" i="6"/>
  <c r="G79" i="6"/>
  <c r="G87" i="6"/>
  <c r="G95" i="6"/>
  <c r="U95" i="6" s="1"/>
  <c r="G103" i="6"/>
  <c r="U103" i="6" s="1"/>
  <c r="G111" i="6"/>
  <c r="U111" i="6" s="1"/>
  <c r="G119" i="6"/>
  <c r="U119" i="6" s="1"/>
  <c r="G127" i="6"/>
  <c r="U127" i="6" s="1"/>
  <c r="G135" i="6"/>
  <c r="G143" i="6"/>
  <c r="U143" i="6" s="1"/>
  <c r="G151" i="6"/>
  <c r="G159" i="6"/>
  <c r="U159" i="6" s="1"/>
  <c r="G167" i="6"/>
  <c r="U167" i="6" s="1"/>
  <c r="G175" i="6"/>
  <c r="U175" i="6" s="1"/>
  <c r="G183" i="6"/>
  <c r="U183" i="6" s="1"/>
  <c r="G191" i="6"/>
  <c r="U191" i="6" s="1"/>
  <c r="G199" i="6"/>
  <c r="G207" i="6"/>
  <c r="U207" i="6" s="1"/>
  <c r="G215" i="6"/>
  <c r="G223" i="6"/>
  <c r="G231" i="6"/>
  <c r="U231" i="6" s="1"/>
  <c r="G239" i="6"/>
  <c r="U239" i="6" s="1"/>
  <c r="G247" i="6"/>
  <c r="U247" i="6" s="1"/>
  <c r="G255" i="6"/>
  <c r="U255" i="6" s="1"/>
  <c r="G263" i="6"/>
  <c r="G271" i="6"/>
  <c r="U271" i="6" s="1"/>
  <c r="G279" i="6"/>
  <c r="U279" i="6" s="1"/>
  <c r="G287" i="6"/>
  <c r="U287" i="6" s="1"/>
  <c r="G295" i="6"/>
  <c r="U295" i="6" s="1"/>
  <c r="G303" i="6"/>
  <c r="U303" i="6" s="1"/>
  <c r="G311" i="6"/>
  <c r="U311" i="6" s="1"/>
  <c r="G319" i="6"/>
  <c r="U319" i="6" s="1"/>
  <c r="G327" i="6"/>
  <c r="G335" i="6"/>
  <c r="U335" i="6" s="1"/>
  <c r="G343" i="6"/>
  <c r="G351" i="6"/>
  <c r="U351" i="6" s="1"/>
  <c r="G359" i="6"/>
  <c r="U359" i="6" s="1"/>
  <c r="G367" i="6"/>
  <c r="U367" i="6" s="1"/>
  <c r="G375" i="6"/>
  <c r="U375" i="6" s="1"/>
  <c r="G383" i="6"/>
  <c r="U383" i="6" s="1"/>
  <c r="G24" i="6"/>
  <c r="G32" i="6"/>
  <c r="G40" i="6"/>
  <c r="G48" i="6"/>
  <c r="G56" i="6"/>
  <c r="U56" i="6" s="1"/>
  <c r="G64" i="6"/>
  <c r="U64" i="6" s="1"/>
  <c r="G72" i="6"/>
  <c r="U72" i="6" s="1"/>
  <c r="G80" i="6"/>
  <c r="U80" i="6" s="1"/>
  <c r="G88" i="6"/>
  <c r="G96" i="6"/>
  <c r="G104" i="6"/>
  <c r="U104" i="6" s="1"/>
  <c r="G112" i="6"/>
  <c r="U112" i="6" s="1"/>
  <c r="G120" i="6"/>
  <c r="U120" i="6" s="1"/>
  <c r="G128" i="6"/>
  <c r="U128" i="6" s="1"/>
  <c r="G136" i="6"/>
  <c r="U136" i="6" s="1"/>
  <c r="G144" i="6"/>
  <c r="U144" i="6" s="1"/>
  <c r="G152" i="6"/>
  <c r="G160" i="6"/>
  <c r="G168" i="6"/>
  <c r="G176" i="6"/>
  <c r="U176" i="6" s="1"/>
  <c r="G184" i="6"/>
  <c r="U184" i="6" s="1"/>
  <c r="G192" i="6"/>
  <c r="U192" i="6" s="1"/>
  <c r="G200" i="6"/>
  <c r="U200" i="6" s="1"/>
  <c r="G208" i="6"/>
  <c r="U208" i="6" s="1"/>
  <c r="G216" i="6"/>
  <c r="G224" i="6"/>
  <c r="G232" i="6"/>
  <c r="U232" i="6" s="1"/>
  <c r="G240" i="6"/>
  <c r="U240" i="6" s="1"/>
  <c r="G248" i="6"/>
  <c r="U248" i="6" s="1"/>
  <c r="G256" i="6"/>
  <c r="U256" i="6" s="1"/>
  <c r="G264" i="6"/>
  <c r="U264" i="6" s="1"/>
  <c r="G272" i="6"/>
  <c r="U272" i="6" s="1"/>
  <c r="G280" i="6"/>
  <c r="G288" i="6"/>
  <c r="G296" i="6"/>
  <c r="U296" i="6" s="1"/>
  <c r="G304" i="6"/>
  <c r="U304" i="6" s="1"/>
  <c r="G312" i="6"/>
  <c r="U312" i="6" s="1"/>
  <c r="G320" i="6"/>
  <c r="U320" i="6" s="1"/>
  <c r="G328" i="6"/>
  <c r="U328" i="6" s="1"/>
  <c r="G336" i="6"/>
  <c r="U336" i="6" s="1"/>
  <c r="G344" i="6"/>
  <c r="G352" i="6"/>
  <c r="U352" i="6" s="1"/>
  <c r="G360" i="6"/>
  <c r="G368" i="6"/>
  <c r="U368" i="6" s="1"/>
  <c r="G376" i="6"/>
  <c r="U376" i="6" s="1"/>
  <c r="G384" i="6"/>
  <c r="U384" i="6" s="1"/>
  <c r="G25" i="6"/>
  <c r="U25" i="6" s="1"/>
  <c r="G33" i="6"/>
  <c r="U33" i="6" s="1"/>
  <c r="G41" i="6"/>
  <c r="G49" i="6"/>
  <c r="G57" i="6"/>
  <c r="G65" i="6"/>
  <c r="U65" i="6" s="1"/>
  <c r="G73" i="6"/>
  <c r="U73" i="6" s="1"/>
  <c r="G81" i="6"/>
  <c r="U81" i="6" s="1"/>
  <c r="G89" i="6"/>
  <c r="U89" i="6" s="1"/>
  <c r="G97" i="6"/>
  <c r="U97" i="6" s="1"/>
  <c r="G105" i="6"/>
  <c r="G113" i="6"/>
  <c r="G121" i="6"/>
  <c r="G129" i="6"/>
  <c r="U129" i="6" s="1"/>
  <c r="G137" i="6"/>
  <c r="U137" i="6" s="1"/>
  <c r="G145" i="6"/>
  <c r="U145" i="6" s="1"/>
  <c r="G153" i="6"/>
  <c r="U153" i="6" s="1"/>
  <c r="G161" i="6"/>
  <c r="U161" i="6" s="1"/>
  <c r="G169" i="6"/>
  <c r="G177" i="6"/>
  <c r="G185" i="6"/>
  <c r="G193" i="6"/>
  <c r="U193" i="6" s="1"/>
  <c r="G201" i="6"/>
  <c r="U201" i="6" s="1"/>
  <c r="G209" i="6"/>
  <c r="U209" i="6" s="1"/>
  <c r="G217" i="6"/>
  <c r="U217" i="6" s="1"/>
  <c r="G225" i="6"/>
  <c r="U225" i="6" s="1"/>
  <c r="G233" i="6"/>
  <c r="G241" i="6"/>
  <c r="G249" i="6"/>
  <c r="G257" i="6"/>
  <c r="U257" i="6" s="1"/>
  <c r="G265" i="6"/>
  <c r="U265" i="6" s="1"/>
  <c r="G273" i="6"/>
  <c r="U273" i="6" s="1"/>
  <c r="G281" i="6"/>
  <c r="U281" i="6" s="1"/>
  <c r="G289" i="6"/>
  <c r="U289" i="6" s="1"/>
  <c r="G297" i="6"/>
  <c r="G305" i="6"/>
  <c r="G313" i="6"/>
  <c r="G321" i="6"/>
  <c r="U321" i="6" s="1"/>
  <c r="G329" i="6"/>
  <c r="U329" i="6" s="1"/>
  <c r="G337" i="6"/>
  <c r="U337" i="6" s="1"/>
  <c r="G345" i="6"/>
  <c r="U345" i="6" s="1"/>
  <c r="G353" i="6"/>
  <c r="U353" i="6" s="1"/>
  <c r="G361" i="6"/>
  <c r="G369" i="6"/>
  <c r="G377" i="6"/>
  <c r="U377" i="6" s="1"/>
  <c r="G385" i="6"/>
  <c r="U385" i="6" s="1"/>
  <c r="AM20" i="6"/>
  <c r="AM21" i="6" s="1"/>
  <c r="AM22" i="6" s="1"/>
  <c r="AM23" i="6" s="1"/>
  <c r="AM24" i="6" s="1"/>
  <c r="AM25" i="6" s="1"/>
  <c r="AM26" i="6" s="1"/>
  <c r="AM27" i="6" s="1"/>
  <c r="AM28" i="6" s="1"/>
  <c r="AM29" i="6" s="1"/>
  <c r="AM30" i="6" s="1"/>
  <c r="AM31" i="6" s="1"/>
  <c r="AM32" i="6" s="1"/>
  <c r="AM33" i="6" s="1"/>
  <c r="AM34" i="6" s="1"/>
  <c r="AM35" i="6" s="1"/>
  <c r="AM36" i="6" s="1"/>
  <c r="AM37" i="6" s="1"/>
  <c r="AM38" i="6" s="1"/>
  <c r="AM39" i="6" s="1"/>
  <c r="AM40" i="6" s="1"/>
  <c r="AM41" i="6" s="1"/>
  <c r="AM42" i="6" s="1"/>
  <c r="AM43" i="6" s="1"/>
  <c r="AM44" i="6" s="1"/>
  <c r="AM45" i="6" s="1"/>
  <c r="AM46" i="6" s="1"/>
  <c r="AM47" i="6" s="1"/>
  <c r="AM48" i="6" s="1"/>
  <c r="AM49" i="6" s="1"/>
  <c r="AM50" i="6" s="1"/>
  <c r="AM51" i="6" s="1"/>
  <c r="AM52" i="6" s="1"/>
  <c r="AM53" i="6" s="1"/>
  <c r="AM54" i="6" s="1"/>
  <c r="AM55" i="6" s="1"/>
  <c r="AM56" i="6" s="1"/>
  <c r="AM57" i="6" s="1"/>
  <c r="AM58" i="6" s="1"/>
  <c r="AM59" i="6" s="1"/>
  <c r="AM60" i="6" s="1"/>
  <c r="AM61" i="6" s="1"/>
  <c r="AM62" i="6" s="1"/>
  <c r="AM63" i="6" s="1"/>
  <c r="AM64" i="6" s="1"/>
  <c r="AM65" i="6" s="1"/>
  <c r="AM66" i="6" s="1"/>
  <c r="AM67" i="6" s="1"/>
  <c r="AM68" i="6" s="1"/>
  <c r="AM69" i="6" s="1"/>
  <c r="AM70" i="6" s="1"/>
  <c r="AM71" i="6" s="1"/>
  <c r="AM72" i="6" s="1"/>
  <c r="AM73" i="6" s="1"/>
  <c r="AM74" i="6" s="1"/>
  <c r="AM75" i="6" s="1"/>
  <c r="AM76" i="6" s="1"/>
  <c r="AM77" i="6" s="1"/>
  <c r="AM78" i="6" s="1"/>
  <c r="AM79" i="6" s="1"/>
  <c r="AM80" i="6" s="1"/>
  <c r="AM81" i="6" s="1"/>
  <c r="AM82" i="6" s="1"/>
  <c r="AM83" i="6" s="1"/>
  <c r="AM84" i="6" s="1"/>
  <c r="AM85" i="6" s="1"/>
  <c r="AM86" i="6" s="1"/>
  <c r="AM87" i="6" s="1"/>
  <c r="AM88" i="6" s="1"/>
  <c r="AM89" i="6" s="1"/>
  <c r="AM90" i="6" s="1"/>
  <c r="AM91" i="6" s="1"/>
  <c r="AM92" i="6" s="1"/>
  <c r="AM93" i="6" s="1"/>
  <c r="AM94" i="6" s="1"/>
  <c r="AM95" i="6" s="1"/>
  <c r="AM96" i="6" s="1"/>
  <c r="AM97" i="6" s="1"/>
  <c r="AM98" i="6" s="1"/>
  <c r="AM99" i="6" s="1"/>
  <c r="AM100" i="6" s="1"/>
  <c r="AM101" i="6" s="1"/>
  <c r="AM102" i="6" s="1"/>
  <c r="AM103" i="6" s="1"/>
  <c r="AM104" i="6" s="1"/>
  <c r="AM105" i="6" s="1"/>
  <c r="AM106" i="6" s="1"/>
  <c r="AM107" i="6" s="1"/>
  <c r="AM108" i="6" s="1"/>
  <c r="AM109" i="6" s="1"/>
  <c r="AM110" i="6" s="1"/>
  <c r="AM111" i="6" s="1"/>
  <c r="AM112" i="6" s="1"/>
  <c r="AM113" i="6" s="1"/>
  <c r="AM114" i="6" s="1"/>
  <c r="AM115" i="6" s="1"/>
  <c r="AM116" i="6" s="1"/>
  <c r="AM117" i="6" s="1"/>
  <c r="AM118" i="6" s="1"/>
  <c r="AM119" i="6" s="1"/>
  <c r="AM120" i="6" s="1"/>
  <c r="AM121" i="6" s="1"/>
  <c r="AM122" i="6" s="1"/>
  <c r="AM123" i="6" s="1"/>
  <c r="AM124" i="6" s="1"/>
  <c r="AM125" i="6" s="1"/>
  <c r="AM126" i="6" s="1"/>
  <c r="AM127" i="6" s="1"/>
  <c r="AM128" i="6" s="1"/>
  <c r="AM129" i="6" s="1"/>
  <c r="AM130" i="6" s="1"/>
  <c r="AM131" i="6" s="1"/>
  <c r="AM132" i="6" s="1"/>
  <c r="AM133" i="6" s="1"/>
  <c r="AM134" i="6" s="1"/>
  <c r="AM135" i="6" s="1"/>
  <c r="AM136" i="6" s="1"/>
  <c r="AM137" i="6" s="1"/>
  <c r="AM138" i="6" s="1"/>
  <c r="AM139" i="6" s="1"/>
  <c r="AM140" i="6" s="1"/>
  <c r="AM141" i="6" s="1"/>
  <c r="AM142" i="6" s="1"/>
  <c r="AM143" i="6" s="1"/>
  <c r="AM144" i="6" s="1"/>
  <c r="AM145" i="6" s="1"/>
  <c r="AM146" i="6" s="1"/>
  <c r="AM147" i="6" s="1"/>
  <c r="AM148" i="6" s="1"/>
  <c r="AM149" i="6" s="1"/>
  <c r="AM150" i="6" s="1"/>
  <c r="AM151" i="6" s="1"/>
  <c r="AM152" i="6" s="1"/>
  <c r="AM153" i="6" s="1"/>
  <c r="AM154" i="6" s="1"/>
  <c r="AM155" i="6" s="1"/>
  <c r="AM156" i="6" s="1"/>
  <c r="AM157" i="6" s="1"/>
  <c r="AM158" i="6" s="1"/>
  <c r="AM159" i="6" s="1"/>
  <c r="AM160" i="6" s="1"/>
  <c r="AM161" i="6" s="1"/>
  <c r="AM162" i="6" s="1"/>
  <c r="AM163" i="6" s="1"/>
  <c r="AM164" i="6" s="1"/>
  <c r="AM165" i="6" s="1"/>
  <c r="AM166" i="6" s="1"/>
  <c r="AM167" i="6" s="1"/>
  <c r="AM168" i="6" s="1"/>
  <c r="AM169" i="6" s="1"/>
  <c r="AM170" i="6" s="1"/>
  <c r="AM171" i="6" s="1"/>
  <c r="AM172" i="6" s="1"/>
  <c r="AM173" i="6" s="1"/>
  <c r="AM174" i="6" s="1"/>
  <c r="AM175" i="6" s="1"/>
  <c r="AM176" i="6" s="1"/>
  <c r="AM177" i="6" s="1"/>
  <c r="AM178" i="6" s="1"/>
  <c r="AM179" i="6" s="1"/>
  <c r="AM180" i="6" s="1"/>
  <c r="AM181" i="6" s="1"/>
  <c r="AM182" i="6" s="1"/>
  <c r="AM183" i="6" s="1"/>
  <c r="AM184" i="6" s="1"/>
  <c r="AM185" i="6" s="1"/>
  <c r="AM186" i="6" s="1"/>
  <c r="AM187" i="6" s="1"/>
  <c r="AM188" i="6" s="1"/>
  <c r="AM189" i="6" s="1"/>
  <c r="AM190" i="6" s="1"/>
  <c r="AM191" i="6" s="1"/>
  <c r="AM192" i="6" s="1"/>
  <c r="AM193" i="6" s="1"/>
  <c r="AM194" i="6" s="1"/>
  <c r="AM195" i="6" s="1"/>
  <c r="AM196" i="6" s="1"/>
  <c r="AM197" i="6" s="1"/>
  <c r="AM198" i="6" s="1"/>
  <c r="AM199" i="6" s="1"/>
  <c r="AM200" i="6" s="1"/>
  <c r="AM201" i="6" s="1"/>
  <c r="AM202" i="6" s="1"/>
  <c r="AM203" i="6" s="1"/>
  <c r="AM204" i="6" s="1"/>
  <c r="AM205" i="6" s="1"/>
  <c r="AM206" i="6" s="1"/>
  <c r="AM207" i="6" s="1"/>
  <c r="AM208" i="6" s="1"/>
  <c r="AM209" i="6" s="1"/>
  <c r="AM210" i="6" s="1"/>
  <c r="AM211" i="6" s="1"/>
  <c r="AM212" i="6" s="1"/>
  <c r="AM213" i="6" s="1"/>
  <c r="AM214" i="6" s="1"/>
  <c r="AM215" i="6" s="1"/>
  <c r="AM216" i="6" s="1"/>
  <c r="AM217" i="6" s="1"/>
  <c r="AM218" i="6" s="1"/>
  <c r="AM219" i="6" s="1"/>
  <c r="AM220" i="6" s="1"/>
  <c r="AM221" i="6" s="1"/>
  <c r="AM222" i="6" s="1"/>
  <c r="AM223" i="6" s="1"/>
  <c r="AM224" i="6" s="1"/>
  <c r="AM225" i="6" s="1"/>
  <c r="AM226" i="6" s="1"/>
  <c r="AM227" i="6" s="1"/>
  <c r="AM228" i="6" s="1"/>
  <c r="AM229" i="6" s="1"/>
  <c r="AM230" i="6" s="1"/>
  <c r="AM231" i="6" s="1"/>
  <c r="AM232" i="6" s="1"/>
  <c r="AM233" i="6" s="1"/>
  <c r="AM234" i="6" s="1"/>
  <c r="AM235" i="6" s="1"/>
  <c r="AM236" i="6" s="1"/>
  <c r="AM237" i="6" s="1"/>
  <c r="AM238" i="6" s="1"/>
  <c r="AM239" i="6" s="1"/>
  <c r="AM240" i="6" s="1"/>
  <c r="AM241" i="6" s="1"/>
  <c r="AM242" i="6" s="1"/>
  <c r="AM243" i="6" s="1"/>
  <c r="AM244" i="6" s="1"/>
  <c r="AM245" i="6" s="1"/>
  <c r="AM246" i="6" s="1"/>
  <c r="AM247" i="6" s="1"/>
  <c r="AM248" i="6" s="1"/>
  <c r="AM249" i="6" s="1"/>
  <c r="AM250" i="6" s="1"/>
  <c r="AM251" i="6" s="1"/>
  <c r="AM252" i="6" s="1"/>
  <c r="AM253" i="6" s="1"/>
  <c r="AM254" i="6" s="1"/>
  <c r="AM255" i="6" s="1"/>
  <c r="AM256" i="6" s="1"/>
  <c r="AM257" i="6" s="1"/>
  <c r="AM258" i="6" s="1"/>
  <c r="AM259" i="6" s="1"/>
  <c r="AM260" i="6" s="1"/>
  <c r="AM261" i="6" s="1"/>
  <c r="AM262" i="6" s="1"/>
  <c r="AM263" i="6" s="1"/>
  <c r="AM264" i="6" s="1"/>
  <c r="AM265" i="6" s="1"/>
  <c r="AM266" i="6" s="1"/>
  <c r="AM267" i="6" s="1"/>
  <c r="AM268" i="6" s="1"/>
  <c r="AM269" i="6" s="1"/>
  <c r="AM270" i="6" s="1"/>
  <c r="AM271" i="6" s="1"/>
  <c r="AM272" i="6" s="1"/>
  <c r="AM273" i="6" s="1"/>
  <c r="AM274" i="6" s="1"/>
  <c r="AM275" i="6" s="1"/>
  <c r="AM276" i="6" s="1"/>
  <c r="AM277" i="6" s="1"/>
  <c r="AM278" i="6" s="1"/>
  <c r="AM279" i="6" s="1"/>
  <c r="AM280" i="6" s="1"/>
  <c r="AM281" i="6" s="1"/>
  <c r="AM282" i="6" s="1"/>
  <c r="AM283" i="6" s="1"/>
  <c r="AM284" i="6" s="1"/>
  <c r="AM285" i="6" s="1"/>
  <c r="AM286" i="6" s="1"/>
  <c r="AM287" i="6" s="1"/>
  <c r="AM288" i="6" s="1"/>
  <c r="AM289" i="6" s="1"/>
  <c r="AM290" i="6" s="1"/>
  <c r="AM291" i="6" s="1"/>
  <c r="AM292" i="6" s="1"/>
  <c r="AM293" i="6" s="1"/>
  <c r="AM294" i="6" s="1"/>
  <c r="AM295" i="6" s="1"/>
  <c r="AM296" i="6" s="1"/>
  <c r="AM297" i="6" s="1"/>
  <c r="AM298" i="6" s="1"/>
  <c r="AM299" i="6" s="1"/>
  <c r="AM300" i="6" s="1"/>
  <c r="AM301" i="6" s="1"/>
  <c r="AM302" i="6" s="1"/>
  <c r="AM303" i="6" s="1"/>
  <c r="AM304" i="6" s="1"/>
  <c r="AM305" i="6" s="1"/>
  <c r="AM306" i="6" s="1"/>
  <c r="AM307" i="6" s="1"/>
  <c r="AM308" i="6" s="1"/>
  <c r="AM309" i="6" s="1"/>
  <c r="AM310" i="6" s="1"/>
  <c r="AM311" i="6" s="1"/>
  <c r="AM312" i="6" s="1"/>
  <c r="AM313" i="6" s="1"/>
  <c r="AM314" i="6" s="1"/>
  <c r="AM315" i="6" s="1"/>
  <c r="AM316" i="6" s="1"/>
  <c r="AM317" i="6" s="1"/>
  <c r="AM318" i="6" s="1"/>
  <c r="AM319" i="6" s="1"/>
  <c r="AM320" i="6" s="1"/>
  <c r="AM321" i="6" s="1"/>
  <c r="AM322" i="6" s="1"/>
  <c r="AM323" i="6" s="1"/>
  <c r="AM324" i="6" s="1"/>
  <c r="AM325" i="6" s="1"/>
  <c r="AM326" i="6" s="1"/>
  <c r="AM327" i="6" s="1"/>
  <c r="AM328" i="6" s="1"/>
  <c r="AM329" i="6" s="1"/>
  <c r="AM330" i="6" s="1"/>
  <c r="AM331" i="6" s="1"/>
  <c r="AM332" i="6" s="1"/>
  <c r="AM333" i="6" s="1"/>
  <c r="AM334" i="6" s="1"/>
  <c r="AM335" i="6" s="1"/>
  <c r="AM336" i="6" s="1"/>
  <c r="AM337" i="6" s="1"/>
  <c r="AM338" i="6" s="1"/>
  <c r="AM339" i="6" s="1"/>
  <c r="AM340" i="6" s="1"/>
  <c r="AM341" i="6" s="1"/>
  <c r="AM342" i="6" s="1"/>
  <c r="AM343" i="6" s="1"/>
  <c r="AM344" i="6" s="1"/>
  <c r="AM345" i="6" s="1"/>
  <c r="AM346" i="6" s="1"/>
  <c r="AM347" i="6" s="1"/>
  <c r="AM348" i="6" s="1"/>
  <c r="AM349" i="6" s="1"/>
  <c r="AM350" i="6" s="1"/>
  <c r="AM351" i="6" s="1"/>
  <c r="AM352" i="6" s="1"/>
  <c r="AM353" i="6" s="1"/>
  <c r="AM354" i="6" s="1"/>
  <c r="AM355" i="6" s="1"/>
  <c r="AM356" i="6" s="1"/>
  <c r="AM357" i="6" s="1"/>
  <c r="AM358" i="6" s="1"/>
  <c r="AM359" i="6" s="1"/>
  <c r="AM360" i="6" s="1"/>
  <c r="AM361" i="6" s="1"/>
  <c r="AM362" i="6" s="1"/>
  <c r="AM363" i="6" s="1"/>
  <c r="AM364" i="6" s="1"/>
  <c r="AM365" i="6" s="1"/>
  <c r="AM366" i="6" s="1"/>
  <c r="AM367" i="6" s="1"/>
  <c r="AM368" i="6" s="1"/>
  <c r="AM369" i="6" s="1"/>
  <c r="AM370" i="6" s="1"/>
  <c r="AM371" i="6" s="1"/>
  <c r="AM372" i="6" s="1"/>
  <c r="AM373" i="6" s="1"/>
  <c r="AM374" i="6" s="1"/>
  <c r="AM375" i="6" s="1"/>
  <c r="AM376" i="6" s="1"/>
  <c r="AM377" i="6" s="1"/>
  <c r="AM378" i="6" s="1"/>
  <c r="AM379" i="6" s="1"/>
  <c r="AM380" i="6" s="1"/>
  <c r="AM381" i="6" s="1"/>
  <c r="AM382" i="6" s="1"/>
  <c r="AM383" i="6" s="1"/>
  <c r="AM384" i="6" s="1"/>
  <c r="AM385" i="6" s="1"/>
  <c r="AM386" i="6" s="1"/>
  <c r="U379" i="6"/>
  <c r="U380" i="6"/>
  <c r="U117" i="6"/>
  <c r="U169" i="6"/>
  <c r="U154" i="6"/>
  <c r="U162" i="6"/>
  <c r="U170" i="6"/>
  <c r="U178" i="6"/>
  <c r="U186" i="6"/>
  <c r="U218" i="6"/>
  <c r="U226" i="6"/>
  <c r="U234" i="6"/>
  <c r="U282" i="6"/>
  <c r="U290" i="6"/>
  <c r="U298" i="6"/>
  <c r="U306" i="6"/>
  <c r="U346" i="6"/>
  <c r="U354" i="6"/>
  <c r="U362" i="6"/>
  <c r="U123" i="6"/>
  <c r="U131" i="6"/>
  <c r="U179" i="6"/>
  <c r="U187" i="6"/>
  <c r="U195" i="6"/>
  <c r="U243" i="6"/>
  <c r="U251" i="6"/>
  <c r="U259" i="6"/>
  <c r="U307" i="6"/>
  <c r="U315" i="6"/>
  <c r="U323" i="6"/>
  <c r="U371" i="6"/>
  <c r="U140" i="6"/>
  <c r="U148" i="6"/>
  <c r="U156" i="6"/>
  <c r="U204" i="6"/>
  <c r="U212" i="6"/>
  <c r="U220" i="6"/>
  <c r="U268" i="6"/>
  <c r="U276" i="6"/>
  <c r="U284" i="6"/>
  <c r="U332" i="6"/>
  <c r="U340" i="6"/>
  <c r="U348" i="6"/>
  <c r="U165" i="6"/>
  <c r="U173" i="6"/>
  <c r="U181" i="6"/>
  <c r="U229" i="6"/>
  <c r="U237" i="6"/>
  <c r="U245" i="6"/>
  <c r="U293" i="6"/>
  <c r="U301" i="6"/>
  <c r="U357" i="6"/>
  <c r="U365" i="6"/>
  <c r="U373" i="6"/>
  <c r="U118" i="6"/>
  <c r="U126" i="6"/>
  <c r="U134" i="6"/>
  <c r="U182" i="6"/>
  <c r="U190" i="6"/>
  <c r="U198" i="6"/>
  <c r="U246" i="6"/>
  <c r="U254" i="6"/>
  <c r="U262" i="6"/>
  <c r="U310" i="6"/>
  <c r="U318" i="6"/>
  <c r="U326" i="6"/>
  <c r="U374" i="6"/>
  <c r="U382" i="6"/>
  <c r="U135" i="6"/>
  <c r="U151" i="6"/>
  <c r="U199" i="6"/>
  <c r="U215" i="6"/>
  <c r="U223" i="6"/>
  <c r="U263" i="6"/>
  <c r="U327" i="6"/>
  <c r="U343" i="6"/>
  <c r="U152" i="6"/>
  <c r="U160" i="6"/>
  <c r="U168" i="6"/>
  <c r="U216" i="6"/>
  <c r="U224" i="6"/>
  <c r="U280" i="6"/>
  <c r="U288" i="6"/>
  <c r="U344" i="6"/>
  <c r="U360" i="6"/>
  <c r="U121" i="6"/>
  <c r="U177" i="6"/>
  <c r="U185" i="6"/>
  <c r="U233" i="6"/>
  <c r="U241" i="6"/>
  <c r="U249" i="6"/>
  <c r="U297" i="6"/>
  <c r="U305" i="6"/>
  <c r="U313" i="6"/>
  <c r="U361" i="6"/>
  <c r="U369" i="6"/>
  <c r="U34" i="6"/>
  <c r="U42" i="6"/>
  <c r="U90" i="6"/>
  <c r="U98" i="6"/>
  <c r="U106" i="6"/>
  <c r="U67" i="6"/>
  <c r="U51" i="6"/>
  <c r="U115" i="6"/>
  <c r="U84" i="6"/>
  <c r="U100" i="6"/>
  <c r="U37" i="6"/>
  <c r="U45" i="6"/>
  <c r="U53" i="6"/>
  <c r="U61" i="6"/>
  <c r="U101" i="6"/>
  <c r="U109" i="6"/>
  <c r="U59" i="6"/>
  <c r="U28" i="6"/>
  <c r="U76" i="6"/>
  <c r="U92" i="6"/>
  <c r="U54" i="6"/>
  <c r="U62" i="6"/>
  <c r="U70" i="6"/>
  <c r="U71" i="6"/>
  <c r="U79" i="6"/>
  <c r="U24" i="6"/>
  <c r="U32" i="6"/>
  <c r="U40" i="6"/>
  <c r="U48" i="6"/>
  <c r="U88" i="6"/>
  <c r="U96" i="6"/>
  <c r="U23" i="6"/>
  <c r="U87" i="6"/>
  <c r="U41" i="6"/>
  <c r="U49" i="6"/>
  <c r="U57" i="6"/>
  <c r="U105" i="6"/>
  <c r="U113" i="6"/>
  <c r="AN10" i="6"/>
  <c r="Z334" i="6" l="1"/>
  <c r="Q334" i="6" s="1"/>
  <c r="Z304" i="6"/>
  <c r="Q304" i="6" s="1"/>
  <c r="Z139" i="6"/>
  <c r="Q139" i="6" s="1"/>
  <c r="Z342" i="6"/>
  <c r="Q342" i="6" s="1"/>
  <c r="Z351" i="6"/>
  <c r="Q351" i="6" s="1"/>
  <c r="Z75" i="6"/>
  <c r="Q75" i="6" s="1"/>
  <c r="Z159" i="6"/>
  <c r="Q159" i="6" s="1"/>
  <c r="Z50" i="6"/>
  <c r="Q50" i="6" s="1"/>
  <c r="Z57" i="6"/>
  <c r="Q57" i="6" s="1"/>
  <c r="Z369" i="6"/>
  <c r="Q369" i="6" s="1"/>
  <c r="Z126" i="6"/>
  <c r="Q126" i="6" s="1"/>
  <c r="Z218" i="6"/>
  <c r="Q218" i="6" s="1"/>
  <c r="Z153" i="6"/>
  <c r="Q153" i="6" s="1"/>
  <c r="Z375" i="6"/>
  <c r="Q375" i="6" s="1"/>
  <c r="Z358" i="6"/>
  <c r="Q358" i="6" s="1"/>
  <c r="Z213" i="6"/>
  <c r="Q213" i="6" s="1"/>
  <c r="Z188" i="6"/>
  <c r="Q188" i="6" s="1"/>
  <c r="Z40" i="6"/>
  <c r="Q40" i="6" s="1"/>
  <c r="Z224" i="6"/>
  <c r="Q224" i="6" s="1"/>
  <c r="Z237" i="6"/>
  <c r="Q237" i="6" s="1"/>
  <c r="Z379" i="6"/>
  <c r="Q379" i="6" s="1"/>
  <c r="Z81" i="6"/>
  <c r="Q81" i="6" s="1"/>
  <c r="Z367" i="6"/>
  <c r="Q367" i="6" s="1"/>
  <c r="Z47" i="6"/>
  <c r="Q47" i="6" s="1"/>
  <c r="Z30" i="6"/>
  <c r="Q30" i="6" s="1"/>
  <c r="Z116" i="6"/>
  <c r="Q116" i="6" s="1"/>
  <c r="Z76" i="6"/>
  <c r="Q76" i="6" s="1"/>
  <c r="Z263" i="6"/>
  <c r="Q263" i="6" s="1"/>
  <c r="Z373" i="6"/>
  <c r="Q373" i="6" s="1"/>
  <c r="Z187" i="6"/>
  <c r="Q187" i="6" s="1"/>
  <c r="Z105" i="6"/>
  <c r="Q105" i="6" s="1"/>
  <c r="Z88" i="6"/>
  <c r="Q88" i="6" s="1"/>
  <c r="Z62" i="6"/>
  <c r="Q62" i="6" s="1"/>
  <c r="Z61" i="6"/>
  <c r="Q61" i="6" s="1"/>
  <c r="Z51" i="6"/>
  <c r="Q51" i="6" s="1"/>
  <c r="Z377" i="6"/>
  <c r="Q377" i="6" s="1"/>
  <c r="Z233" i="6"/>
  <c r="Q233" i="6" s="1"/>
  <c r="Z280" i="6"/>
  <c r="Q280" i="6" s="1"/>
  <c r="Z343" i="6"/>
  <c r="Q343" i="6" s="1"/>
  <c r="Z151" i="6"/>
  <c r="Q151" i="6" s="1"/>
  <c r="Z310" i="6"/>
  <c r="Q310" i="6" s="1"/>
  <c r="Z134" i="6"/>
  <c r="Q134" i="6" s="1"/>
  <c r="Z293" i="6"/>
  <c r="Q293" i="6" s="1"/>
  <c r="Z340" i="6"/>
  <c r="Q340" i="6" s="1"/>
  <c r="Z156" i="6"/>
  <c r="Q156" i="6" s="1"/>
  <c r="Z251" i="6"/>
  <c r="Q251" i="6" s="1"/>
  <c r="Z362" i="6"/>
  <c r="Q362" i="6" s="1"/>
  <c r="Z226" i="6"/>
  <c r="Q226" i="6" s="1"/>
  <c r="Z117" i="6"/>
  <c r="Q117" i="6" s="1"/>
  <c r="Z353" i="6"/>
  <c r="Q353" i="6" s="1"/>
  <c r="Z289" i="6"/>
  <c r="Q289" i="6" s="1"/>
  <c r="Z225" i="6"/>
  <c r="Q225" i="6" s="1"/>
  <c r="Z161" i="6"/>
  <c r="Q161" i="6" s="1"/>
  <c r="Z97" i="6"/>
  <c r="Q97" i="6" s="1"/>
  <c r="Z33" i="6"/>
  <c r="Q33" i="6" s="1"/>
  <c r="Z336" i="6"/>
  <c r="Q336" i="6" s="1"/>
  <c r="Z272" i="6"/>
  <c r="Q272" i="6" s="1"/>
  <c r="Z208" i="6"/>
  <c r="Q208" i="6" s="1"/>
  <c r="Z144" i="6"/>
  <c r="Q144" i="6" s="1"/>
  <c r="Z80" i="6"/>
  <c r="Q80" i="6" s="1"/>
  <c r="Z383" i="6"/>
  <c r="Q383" i="6" s="1"/>
  <c r="Z319" i="6"/>
  <c r="Q319" i="6" s="1"/>
  <c r="Q255" i="6"/>
  <c r="Z255" i="6"/>
  <c r="Z191" i="6"/>
  <c r="Q191" i="6" s="1"/>
  <c r="Z127" i="6"/>
  <c r="Q127" i="6" s="1"/>
  <c r="Z63" i="6"/>
  <c r="Q63" i="6" s="1"/>
  <c r="Z366" i="6"/>
  <c r="Q366" i="6" s="1"/>
  <c r="Z302" i="6"/>
  <c r="Q302" i="6" s="1"/>
  <c r="Z238" i="6"/>
  <c r="Q238" i="6" s="1"/>
  <c r="Z174" i="6"/>
  <c r="Q174" i="6" s="1"/>
  <c r="Z110" i="6"/>
  <c r="Q110" i="6" s="1"/>
  <c r="Z46" i="6"/>
  <c r="Q46" i="6" s="1"/>
  <c r="Z349" i="6"/>
  <c r="Q349" i="6" s="1"/>
  <c r="Z285" i="6"/>
  <c r="Q285" i="6" s="1"/>
  <c r="Z221" i="6"/>
  <c r="Q221" i="6" s="1"/>
  <c r="Z157" i="6"/>
  <c r="Q157" i="6" s="1"/>
  <c r="Z93" i="6"/>
  <c r="Q93" i="6" s="1"/>
  <c r="Z29" i="6"/>
  <c r="Q29" i="6" s="1"/>
  <c r="Z324" i="6"/>
  <c r="Q324" i="6" s="1"/>
  <c r="Z260" i="6"/>
  <c r="Q260" i="6" s="1"/>
  <c r="Z196" i="6"/>
  <c r="Q196" i="6" s="1"/>
  <c r="Z132" i="6"/>
  <c r="Q132" i="6" s="1"/>
  <c r="Z68" i="6"/>
  <c r="Q68" i="6" s="1"/>
  <c r="Z363" i="6"/>
  <c r="Q363" i="6" s="1"/>
  <c r="Z299" i="6"/>
  <c r="Q299" i="6" s="1"/>
  <c r="Z235" i="6"/>
  <c r="Q235" i="6" s="1"/>
  <c r="Z171" i="6"/>
  <c r="Q171" i="6" s="1"/>
  <c r="Z107" i="6"/>
  <c r="Q107" i="6" s="1"/>
  <c r="Z43" i="6"/>
  <c r="Q43" i="6" s="1"/>
  <c r="Z338" i="6"/>
  <c r="Q338" i="6" s="1"/>
  <c r="Z274" i="6"/>
  <c r="Q274" i="6" s="1"/>
  <c r="Z210" i="6"/>
  <c r="Q210" i="6" s="1"/>
  <c r="Z146" i="6"/>
  <c r="Q146" i="6" s="1"/>
  <c r="Z82" i="6"/>
  <c r="Q82" i="6" s="1"/>
  <c r="Z53" i="6"/>
  <c r="Q53" i="6" s="1"/>
  <c r="Z243" i="6"/>
  <c r="Q243" i="6" s="1"/>
  <c r="Z136" i="6"/>
  <c r="Q136" i="6" s="1"/>
  <c r="Z166" i="6"/>
  <c r="Q166" i="6" s="1"/>
  <c r="Z316" i="6"/>
  <c r="Q316" i="6" s="1"/>
  <c r="Z355" i="6"/>
  <c r="Q355" i="6" s="1"/>
  <c r="Z291" i="6"/>
  <c r="Q291" i="6" s="1"/>
  <c r="Z227" i="6"/>
  <c r="Q227" i="6" s="1"/>
  <c r="Z163" i="6"/>
  <c r="Q163" i="6" s="1"/>
  <c r="Z99" i="6"/>
  <c r="Q99" i="6" s="1"/>
  <c r="Z35" i="6"/>
  <c r="Q35" i="6" s="1"/>
  <c r="Z330" i="6"/>
  <c r="Q330" i="6" s="1"/>
  <c r="Z266" i="6"/>
  <c r="Q266" i="6" s="1"/>
  <c r="Z202" i="6"/>
  <c r="Q202" i="6" s="1"/>
  <c r="Z138" i="6"/>
  <c r="Q138" i="6" s="1"/>
  <c r="Z74" i="6"/>
  <c r="Q74" i="6" s="1"/>
  <c r="Z262" i="6"/>
  <c r="Q262" i="6" s="1"/>
  <c r="Z89" i="6"/>
  <c r="Q89" i="6" s="1"/>
  <c r="Z119" i="6"/>
  <c r="Q119" i="6" s="1"/>
  <c r="Z149" i="6"/>
  <c r="Q149" i="6" s="1"/>
  <c r="Z45" i="6"/>
  <c r="Q45" i="6" s="1"/>
  <c r="Z140" i="6"/>
  <c r="Q140" i="6" s="1"/>
  <c r="Z320" i="6"/>
  <c r="Q320" i="6" s="1"/>
  <c r="Z350" i="6"/>
  <c r="Q350" i="6" s="1"/>
  <c r="Z77" i="6"/>
  <c r="Q77" i="6" s="1"/>
  <c r="Z52" i="6"/>
  <c r="Q52" i="6" s="1"/>
  <c r="Z347" i="6"/>
  <c r="Q347" i="6" s="1"/>
  <c r="Z283" i="6"/>
  <c r="Q283" i="6" s="1"/>
  <c r="Z219" i="6"/>
  <c r="Q219" i="6" s="1"/>
  <c r="Z155" i="6"/>
  <c r="Q155" i="6" s="1"/>
  <c r="Z91" i="6"/>
  <c r="Q91" i="6" s="1"/>
  <c r="Z322" i="6"/>
  <c r="Q322" i="6" s="1"/>
  <c r="Z258" i="6"/>
  <c r="Q258" i="6" s="1"/>
  <c r="Z194" i="6"/>
  <c r="Q194" i="6" s="1"/>
  <c r="Z130" i="6"/>
  <c r="Q130" i="6" s="1"/>
  <c r="Z66" i="6"/>
  <c r="Q66" i="6" s="1"/>
  <c r="Z67" i="6"/>
  <c r="Q67" i="6" s="1"/>
  <c r="Z354" i="6"/>
  <c r="Q354" i="6" s="1"/>
  <c r="Z200" i="6"/>
  <c r="Q200" i="6" s="1"/>
  <c r="Z230" i="6"/>
  <c r="Q230" i="6" s="1"/>
  <c r="Z85" i="6"/>
  <c r="Q85" i="6" s="1"/>
  <c r="Z106" i="6"/>
  <c r="Q106" i="6" s="1"/>
  <c r="Z195" i="6"/>
  <c r="Q195" i="6" s="1"/>
  <c r="Z256" i="6"/>
  <c r="Q256" i="6" s="1"/>
  <c r="Z286" i="6"/>
  <c r="Q286" i="6" s="1"/>
  <c r="Z372" i="6"/>
  <c r="Q372" i="6" s="1"/>
  <c r="Z121" i="6"/>
  <c r="Q121" i="6" s="1"/>
  <c r="Z276" i="6"/>
  <c r="Q276" i="6" s="1"/>
  <c r="Z137" i="6"/>
  <c r="Q137" i="6" s="1"/>
  <c r="Z359" i="6"/>
  <c r="Q359" i="6" s="1"/>
  <c r="Z197" i="6"/>
  <c r="Q197" i="6" s="1"/>
  <c r="Z339" i="6"/>
  <c r="Q339" i="6" s="1"/>
  <c r="Z314" i="6"/>
  <c r="Q314" i="6" s="1"/>
  <c r="Z58" i="6"/>
  <c r="Q58" i="6" s="1"/>
  <c r="Z327" i="6"/>
  <c r="Q327" i="6" s="1"/>
  <c r="Z345" i="6"/>
  <c r="Q345" i="6" s="1"/>
  <c r="Z247" i="6"/>
  <c r="Q247" i="6" s="1"/>
  <c r="Z38" i="6"/>
  <c r="Q38" i="6" s="1"/>
  <c r="Z49" i="6"/>
  <c r="Q49" i="6" s="1"/>
  <c r="Z118" i="6"/>
  <c r="Q118" i="6" s="1"/>
  <c r="Z145" i="6"/>
  <c r="Q145" i="6" s="1"/>
  <c r="Z175" i="6"/>
  <c r="Q175" i="6" s="1"/>
  <c r="Z141" i="6"/>
  <c r="Q141" i="6" s="1"/>
  <c r="Z41" i="6"/>
  <c r="Q41" i="6" s="1"/>
  <c r="Z142" i="6"/>
  <c r="Q142" i="6" s="1"/>
  <c r="Z185" i="6"/>
  <c r="Q185" i="6" s="1"/>
  <c r="Z332" i="6"/>
  <c r="Q332" i="6" s="1"/>
  <c r="Z217" i="6"/>
  <c r="Q217" i="6" s="1"/>
  <c r="Z264" i="6"/>
  <c r="Q264" i="6" s="1"/>
  <c r="Z183" i="6"/>
  <c r="Q183" i="6" s="1"/>
  <c r="Z102" i="6"/>
  <c r="Q102" i="6" s="1"/>
  <c r="Z60" i="6"/>
  <c r="Q60" i="6" s="1"/>
  <c r="Z177" i="6"/>
  <c r="Q177" i="6" s="1"/>
  <c r="Z254" i="6"/>
  <c r="Q254" i="6" s="1"/>
  <c r="Z186" i="6"/>
  <c r="Q186" i="6" s="1"/>
  <c r="Z209" i="6"/>
  <c r="Q209" i="6" s="1"/>
  <c r="Z192" i="6"/>
  <c r="Q192" i="6" s="1"/>
  <c r="Z303" i="6"/>
  <c r="Q303" i="6" s="1"/>
  <c r="Z222" i="6"/>
  <c r="Q222" i="6" s="1"/>
  <c r="Z333" i="6"/>
  <c r="Q333" i="6" s="1"/>
  <c r="Z244" i="6"/>
  <c r="Q244" i="6" s="1"/>
  <c r="Z32" i="6"/>
  <c r="Q32" i="6" s="1"/>
  <c r="Z313" i="6"/>
  <c r="Q313" i="6" s="1"/>
  <c r="Z374" i="6"/>
  <c r="Q374" i="6" s="1"/>
  <c r="Z229" i="6"/>
  <c r="Q229" i="6" s="1"/>
  <c r="Z306" i="6"/>
  <c r="Q306" i="6" s="1"/>
  <c r="Z329" i="6"/>
  <c r="Q329" i="6" s="1"/>
  <c r="Z73" i="6"/>
  <c r="Q73" i="6" s="1"/>
  <c r="Z248" i="6"/>
  <c r="Q248" i="6" s="1"/>
  <c r="Z56" i="6"/>
  <c r="Q56" i="6" s="1"/>
  <c r="Z167" i="6"/>
  <c r="Q167" i="6" s="1"/>
  <c r="Z278" i="6"/>
  <c r="Q278" i="6" s="1"/>
  <c r="Q86" i="6"/>
  <c r="Z86" i="6"/>
  <c r="Z133" i="6"/>
  <c r="Q133" i="6" s="1"/>
  <c r="Z236" i="6"/>
  <c r="Q236" i="6" s="1"/>
  <c r="Z44" i="6"/>
  <c r="Q44" i="6" s="1"/>
  <c r="Z83" i="6"/>
  <c r="Q83" i="6" s="1"/>
  <c r="Z122" i="6"/>
  <c r="Q122" i="6" s="1"/>
  <c r="Z28" i="6"/>
  <c r="Q28" i="6" s="1"/>
  <c r="Z305" i="6"/>
  <c r="Q305" i="6" s="1"/>
  <c r="Z223" i="6"/>
  <c r="Q223" i="6" s="1"/>
  <c r="Z365" i="6"/>
  <c r="Q365" i="6" s="1"/>
  <c r="Z323" i="6"/>
  <c r="Q323" i="6" s="1"/>
  <c r="Z385" i="6"/>
  <c r="Q385" i="6" s="1"/>
  <c r="Z193" i="6"/>
  <c r="Q193" i="6" s="1"/>
  <c r="Z368" i="6"/>
  <c r="Q368" i="6" s="1"/>
  <c r="Z176" i="6"/>
  <c r="Q176" i="6" s="1"/>
  <c r="Z31" i="6"/>
  <c r="Q31" i="6" s="1"/>
  <c r="Z317" i="6"/>
  <c r="Q317" i="6" s="1"/>
  <c r="Z125" i="6"/>
  <c r="Q125" i="6" s="1"/>
  <c r="Z228" i="6"/>
  <c r="Q228" i="6" s="1"/>
  <c r="Z267" i="6"/>
  <c r="Q267" i="6" s="1"/>
  <c r="Z242" i="6"/>
  <c r="Q242" i="6" s="1"/>
  <c r="Z23" i="6"/>
  <c r="Q23" i="6" s="1"/>
  <c r="Z160" i="6"/>
  <c r="Q160" i="6" s="1"/>
  <c r="Z215" i="6"/>
  <c r="Q215" i="6" s="1"/>
  <c r="Z198" i="6"/>
  <c r="Q198" i="6" s="1"/>
  <c r="Z357" i="6"/>
  <c r="Q357" i="6" s="1"/>
  <c r="Z173" i="6"/>
  <c r="Q173" i="6" s="1"/>
  <c r="Z220" i="6"/>
  <c r="Q220" i="6" s="1"/>
  <c r="Z315" i="6"/>
  <c r="Q315" i="6" s="1"/>
  <c r="Z290" i="6"/>
  <c r="Q290" i="6" s="1"/>
  <c r="Z162" i="6"/>
  <c r="Q162" i="6" s="1"/>
  <c r="Q296" i="6"/>
  <c r="Z296" i="6"/>
  <c r="Z48" i="6"/>
  <c r="Q48" i="6" s="1"/>
  <c r="Z232" i="6"/>
  <c r="Q232" i="6" s="1"/>
  <c r="Z245" i="6"/>
  <c r="Q245" i="6" s="1"/>
  <c r="Z380" i="6"/>
  <c r="Q380" i="6" s="1"/>
  <c r="Z25" i="6"/>
  <c r="Q25" i="6" s="1"/>
  <c r="Z72" i="6"/>
  <c r="Q72" i="6" s="1"/>
  <c r="Z55" i="6"/>
  <c r="Q55" i="6" s="1"/>
  <c r="Z341" i="6"/>
  <c r="Q341" i="6" s="1"/>
  <c r="Z124" i="6"/>
  <c r="Q124" i="6" s="1"/>
  <c r="Z361" i="6"/>
  <c r="Q361" i="6" s="1"/>
  <c r="Z382" i="6"/>
  <c r="Q382" i="6" s="1"/>
  <c r="Z346" i="6"/>
  <c r="Q346" i="6" s="1"/>
  <c r="Z273" i="6"/>
  <c r="Q273" i="6" s="1"/>
  <c r="Z128" i="6"/>
  <c r="Q128" i="6" s="1"/>
  <c r="Z239" i="6"/>
  <c r="Q239" i="6" s="1"/>
  <c r="Z158" i="6"/>
  <c r="Q158" i="6" s="1"/>
  <c r="Z269" i="6"/>
  <c r="Q269" i="6" s="1"/>
  <c r="Z308" i="6"/>
  <c r="Q308" i="6" s="1"/>
  <c r="Z98" i="6"/>
  <c r="Q98" i="6" s="1"/>
  <c r="Z201" i="6"/>
  <c r="Q201" i="6" s="1"/>
  <c r="Z312" i="6"/>
  <c r="Q312" i="6" s="1"/>
  <c r="Z120" i="6"/>
  <c r="Q120" i="6" s="1"/>
  <c r="Z231" i="6"/>
  <c r="Q231" i="6" s="1"/>
  <c r="Z39" i="6"/>
  <c r="Q39" i="6" s="1"/>
  <c r="Z150" i="6"/>
  <c r="Q150" i="6" s="1"/>
  <c r="Z261" i="6"/>
  <c r="Q261" i="6" s="1"/>
  <c r="Z364" i="6"/>
  <c r="Q364" i="6" s="1"/>
  <c r="Z172" i="6"/>
  <c r="Q172" i="6" s="1"/>
  <c r="Q275" i="6"/>
  <c r="Z275" i="6"/>
  <c r="Z147" i="6"/>
  <c r="Q147" i="6" s="1"/>
  <c r="Z250" i="6"/>
  <c r="Q250" i="6" s="1"/>
  <c r="Z87" i="6"/>
  <c r="Q87" i="6" s="1"/>
  <c r="Z100" i="6"/>
  <c r="Q100" i="6" s="1"/>
  <c r="Z360" i="6"/>
  <c r="Q360" i="6" s="1"/>
  <c r="Z181" i="6"/>
  <c r="Q181" i="6" s="1"/>
  <c r="Z179" i="6"/>
  <c r="Q179" i="6" s="1"/>
  <c r="Z170" i="6"/>
  <c r="Q170" i="6" s="1"/>
  <c r="Z257" i="6"/>
  <c r="Q257" i="6" s="1"/>
  <c r="Z65" i="6"/>
  <c r="Q65" i="6" s="1"/>
  <c r="Z112" i="6"/>
  <c r="Q112" i="6" s="1"/>
  <c r="Q95" i="6"/>
  <c r="Z95" i="6"/>
  <c r="Z78" i="6"/>
  <c r="Q78" i="6" s="1"/>
  <c r="Z253" i="6"/>
  <c r="Q253" i="6" s="1"/>
  <c r="Z356" i="6"/>
  <c r="Q356" i="6" s="1"/>
  <c r="Z164" i="6"/>
  <c r="Q164" i="6" s="1"/>
  <c r="Z331" i="6"/>
  <c r="Q331" i="6" s="1"/>
  <c r="Z370" i="6"/>
  <c r="Q370" i="6" s="1"/>
  <c r="Z59" i="6"/>
  <c r="Q59" i="6" s="1"/>
  <c r="Z297" i="6"/>
  <c r="Q297" i="6" s="1"/>
  <c r="Z71" i="6"/>
  <c r="Q71" i="6" s="1"/>
  <c r="Z115" i="6"/>
  <c r="Q115" i="6" s="1"/>
  <c r="Z249" i="6"/>
  <c r="Q249" i="6" s="1"/>
  <c r="Z152" i="6"/>
  <c r="Q152" i="6" s="1"/>
  <c r="Z199" i="6"/>
  <c r="Q199" i="6" s="1"/>
  <c r="Z326" i="6"/>
  <c r="Q326" i="6" s="1"/>
  <c r="Z190" i="6"/>
  <c r="Q190" i="6" s="1"/>
  <c r="Z309" i="6"/>
  <c r="Q309" i="6" s="1"/>
  <c r="Z165" i="6"/>
  <c r="Q165" i="6" s="1"/>
  <c r="Z212" i="6"/>
  <c r="Q212" i="6" s="1"/>
  <c r="Z307" i="6"/>
  <c r="Q307" i="6" s="1"/>
  <c r="Z131" i="6"/>
  <c r="Q131" i="6" s="1"/>
  <c r="Z282" i="6"/>
  <c r="Q282" i="6" s="1"/>
  <c r="Z154" i="6"/>
  <c r="Q154" i="6" s="1"/>
  <c r="Z352" i="6"/>
  <c r="Q352" i="6" s="1"/>
  <c r="Z335" i="6"/>
  <c r="Q335" i="6" s="1"/>
  <c r="Z271" i="6"/>
  <c r="Q271" i="6" s="1"/>
  <c r="Z207" i="6"/>
  <c r="Q207" i="6" s="1"/>
  <c r="Z143" i="6"/>
  <c r="Q143" i="6" s="1"/>
  <c r="Z54" i="6"/>
  <c r="Q54" i="6" s="1"/>
  <c r="Z135" i="6"/>
  <c r="Q135" i="6" s="1"/>
  <c r="Z148" i="6"/>
  <c r="Q148" i="6" s="1"/>
  <c r="Z281" i="6"/>
  <c r="Q281" i="6" s="1"/>
  <c r="Z328" i="6"/>
  <c r="Q328" i="6" s="1"/>
  <c r="Z311" i="6"/>
  <c r="Q311" i="6" s="1"/>
  <c r="Z294" i="6"/>
  <c r="Q294" i="6" s="1"/>
  <c r="Z277" i="6"/>
  <c r="Q277" i="6" s="1"/>
  <c r="Z252" i="6"/>
  <c r="Q252" i="6" s="1"/>
  <c r="Z92" i="6"/>
  <c r="Q92" i="6" s="1"/>
  <c r="Z279" i="6"/>
  <c r="Q279" i="6" s="1"/>
  <c r="Z284" i="6"/>
  <c r="Q284" i="6" s="1"/>
  <c r="Z337" i="6"/>
  <c r="Q337" i="6" s="1"/>
  <c r="Z384" i="6"/>
  <c r="Q384" i="6" s="1"/>
  <c r="Z64" i="6"/>
  <c r="Q64" i="6" s="1"/>
  <c r="Z111" i="6"/>
  <c r="Q111" i="6" s="1"/>
  <c r="Z94" i="6"/>
  <c r="Q94" i="6" s="1"/>
  <c r="Z205" i="6"/>
  <c r="Q205" i="6" s="1"/>
  <c r="Z180" i="6"/>
  <c r="Q180" i="6" s="1"/>
  <c r="Z37" i="6"/>
  <c r="Q37" i="6" s="1"/>
  <c r="Z216" i="6"/>
  <c r="Q216" i="6" s="1"/>
  <c r="Z246" i="6"/>
  <c r="Q246" i="6" s="1"/>
  <c r="Z371" i="6"/>
  <c r="Q371" i="6" s="1"/>
  <c r="Z178" i="6"/>
  <c r="Q178" i="6" s="1"/>
  <c r="Z265" i="6"/>
  <c r="Q265" i="6" s="1"/>
  <c r="Z376" i="6"/>
  <c r="Q376" i="6" s="1"/>
  <c r="Z184" i="6"/>
  <c r="Q184" i="6" s="1"/>
  <c r="Z295" i="6"/>
  <c r="Q295" i="6" s="1"/>
  <c r="Z103" i="6"/>
  <c r="Q103" i="6" s="1"/>
  <c r="Z214" i="6"/>
  <c r="Q214" i="6" s="1"/>
  <c r="Z325" i="6"/>
  <c r="Q325" i="6" s="1"/>
  <c r="Z69" i="6"/>
  <c r="Q69" i="6" s="1"/>
  <c r="Z300" i="6"/>
  <c r="Q300" i="6" s="1"/>
  <c r="Z108" i="6"/>
  <c r="Q108" i="6" s="1"/>
  <c r="Z211" i="6"/>
  <c r="Q211" i="6" s="1"/>
  <c r="Z378" i="6"/>
  <c r="Q378" i="6" s="1"/>
  <c r="Z24" i="6"/>
  <c r="Q24" i="6" s="1"/>
  <c r="Z90" i="6"/>
  <c r="Q90" i="6" s="1"/>
  <c r="Z168" i="6"/>
  <c r="Q168" i="6" s="1"/>
  <c r="Z206" i="6"/>
  <c r="Q206" i="6" s="1"/>
  <c r="Z268" i="6"/>
  <c r="Q268" i="6" s="1"/>
  <c r="Z298" i="6"/>
  <c r="Q298" i="6" s="1"/>
  <c r="Z321" i="6"/>
  <c r="Q321" i="6" s="1"/>
  <c r="Z129" i="6"/>
  <c r="Q129" i="6" s="1"/>
  <c r="Z240" i="6"/>
  <c r="Q240" i="6" s="1"/>
  <c r="Z287" i="6"/>
  <c r="Q287" i="6" s="1"/>
  <c r="Z270" i="6"/>
  <c r="Q270" i="6" s="1"/>
  <c r="Z381" i="6"/>
  <c r="Q381" i="6" s="1"/>
  <c r="Z189" i="6"/>
  <c r="Q189" i="6" s="1"/>
  <c r="Z292" i="6"/>
  <c r="Q292" i="6" s="1"/>
  <c r="Z36" i="6"/>
  <c r="Q36" i="6" s="1"/>
  <c r="Z203" i="6"/>
  <c r="Q203" i="6" s="1"/>
  <c r="Z114" i="6"/>
  <c r="Q114" i="6" s="1"/>
  <c r="Z79" i="6"/>
  <c r="Q79" i="6" s="1"/>
  <c r="Z84" i="6"/>
  <c r="Q84" i="6" s="1"/>
  <c r="Z344" i="6"/>
  <c r="Q344" i="6" s="1"/>
  <c r="Z104" i="6"/>
  <c r="Q104" i="6" s="1"/>
  <c r="Z109" i="6"/>
  <c r="Q109" i="6" s="1"/>
  <c r="Z42" i="6"/>
  <c r="Q42" i="6" s="1"/>
  <c r="Z113" i="6"/>
  <c r="Q113" i="6" s="1"/>
  <c r="Z96" i="6"/>
  <c r="Q96" i="6" s="1"/>
  <c r="Z70" i="6"/>
  <c r="Q70" i="6" s="1"/>
  <c r="Z101" i="6"/>
  <c r="Q101" i="6" s="1"/>
  <c r="Z34" i="6"/>
  <c r="Q34" i="6" s="1"/>
  <c r="Z241" i="6"/>
  <c r="Q241" i="6" s="1"/>
  <c r="Z288" i="6"/>
  <c r="Q288" i="6" s="1"/>
  <c r="Z318" i="6"/>
  <c r="Q318" i="6" s="1"/>
  <c r="Z182" i="6"/>
  <c r="Q182" i="6" s="1"/>
  <c r="Z301" i="6"/>
  <c r="Q301" i="6" s="1"/>
  <c r="Z348" i="6"/>
  <c r="Q348" i="6" s="1"/>
  <c r="Z204" i="6"/>
  <c r="Q204" i="6" s="1"/>
  <c r="Z259" i="6"/>
  <c r="Q259" i="6" s="1"/>
  <c r="Z123" i="6"/>
  <c r="Q123" i="6" s="1"/>
  <c r="Z234" i="6"/>
  <c r="Q234" i="6" s="1"/>
  <c r="Z169" i="6"/>
  <c r="Q169" i="6" s="1"/>
  <c r="Z27" i="6"/>
  <c r="Q27" i="6" s="1"/>
  <c r="AL22" i="6"/>
  <c r="AL23" i="6" s="1"/>
  <c r="U26" i="6"/>
  <c r="Q22" i="6"/>
  <c r="AN11" i="6"/>
  <c r="AL24" i="6" l="1"/>
  <c r="AL25" i="6" s="1"/>
  <c r="R198" i="6"/>
  <c r="R173" i="6"/>
  <c r="R189" i="6"/>
  <c r="R156" i="6"/>
  <c r="R308" i="6"/>
  <c r="R84" i="6"/>
  <c r="R67" i="6"/>
  <c r="R102" i="6"/>
  <c r="R305" i="6"/>
  <c r="R147" i="6"/>
  <c r="R185" i="6"/>
  <c r="R174" i="6"/>
  <c r="R70" i="6"/>
  <c r="R149" i="6"/>
  <c r="R263" i="6"/>
  <c r="R311" i="6"/>
  <c r="R353" i="6"/>
  <c r="R212" i="6"/>
  <c r="R115" i="6"/>
  <c r="R317" i="6"/>
  <c r="R56" i="6"/>
  <c r="R76" i="6"/>
  <c r="R133" i="6"/>
  <c r="R82" i="6"/>
  <c r="R62" i="6"/>
  <c r="R217" i="6"/>
  <c r="R89" i="6"/>
  <c r="R342" i="6"/>
  <c r="R359" i="6"/>
  <c r="R159" i="6"/>
  <c r="R209" i="6"/>
  <c r="R258" i="6"/>
  <c r="R325" i="6"/>
  <c r="R182" i="6"/>
  <c r="R309" i="6"/>
  <c r="R378" i="6"/>
  <c r="R249" i="6"/>
  <c r="R224" i="6"/>
  <c r="R344" i="6"/>
  <c r="R71" i="6"/>
  <c r="R128" i="6"/>
  <c r="R226" i="6"/>
  <c r="R343" i="6"/>
  <c r="R214" i="6"/>
  <c r="R382" i="6"/>
  <c r="R60" i="6"/>
  <c r="R94" i="6"/>
  <c r="R148" i="6"/>
  <c r="R131" i="6"/>
  <c r="R321" i="6"/>
  <c r="R312" i="6"/>
  <c r="R66" i="6"/>
  <c r="R354" i="6"/>
  <c r="R146" i="6"/>
  <c r="R320" i="6"/>
  <c r="R374" i="6"/>
  <c r="R254" i="6"/>
  <c r="R129" i="6"/>
  <c r="R40" i="6"/>
  <c r="R332" i="6"/>
  <c r="R357" i="6"/>
  <c r="R136" i="6"/>
  <c r="R267" i="6"/>
  <c r="R117" i="6"/>
  <c r="R319" i="6"/>
  <c r="R78" i="6"/>
  <c r="R110" i="6"/>
  <c r="R236" i="6"/>
  <c r="R219" i="6"/>
  <c r="R290" i="6"/>
  <c r="R244" i="6"/>
  <c r="R228" i="6"/>
  <c r="R33" i="6"/>
  <c r="R278" i="6"/>
  <c r="R297" i="6"/>
  <c r="R306" i="6"/>
  <c r="R383" i="6"/>
  <c r="R280" i="6"/>
  <c r="R163" i="6"/>
  <c r="R299" i="6"/>
  <c r="R97" i="6"/>
  <c r="R239" i="6"/>
  <c r="R229" i="6"/>
  <c r="R300" i="6"/>
  <c r="R72" i="6"/>
  <c r="R144" i="6"/>
  <c r="R242" i="6"/>
  <c r="R225" i="6"/>
  <c r="R302" i="6"/>
  <c r="R330" i="6"/>
  <c r="R215" i="6"/>
  <c r="R230" i="6"/>
  <c r="R303" i="6"/>
  <c r="R313" i="6"/>
  <c r="R73" i="6"/>
  <c r="R35" i="6"/>
  <c r="R352" i="6"/>
  <c r="R361" i="6"/>
  <c r="R151" i="6"/>
  <c r="R157" i="6"/>
  <c r="R142" i="6"/>
  <c r="R137" i="6"/>
  <c r="R197" i="6"/>
  <c r="R265" i="6"/>
  <c r="R270" i="6"/>
  <c r="R112" i="6"/>
  <c r="R183" i="6"/>
  <c r="R191" i="6"/>
  <c r="R377" i="6"/>
  <c r="R384" i="6"/>
  <c r="R59" i="6"/>
  <c r="R44" i="6"/>
  <c r="R222" i="6"/>
  <c r="R285" i="6"/>
  <c r="R287" i="6"/>
  <c r="R279" i="6"/>
  <c r="R335" i="6"/>
  <c r="R339" i="6"/>
  <c r="R350" i="6"/>
  <c r="R358" i="6"/>
  <c r="R152" i="6"/>
  <c r="R248" i="6"/>
  <c r="R126" i="6"/>
  <c r="R139" i="6"/>
  <c r="R202" i="6"/>
  <c r="R262" i="6"/>
  <c r="R83" i="6"/>
  <c r="R186" i="6"/>
  <c r="R193" i="6"/>
  <c r="R376" i="6"/>
  <c r="R381" i="6"/>
  <c r="R234" i="6"/>
  <c r="R42" i="6"/>
  <c r="R220" i="6"/>
  <c r="R282" i="6"/>
  <c r="R238" i="6"/>
  <c r="R177" i="6"/>
  <c r="R227" i="6"/>
  <c r="R69" i="6"/>
  <c r="R100" i="6"/>
  <c r="R275" i="6"/>
  <c r="R292" i="6"/>
  <c r="R240" i="6"/>
  <c r="R368" i="6"/>
  <c r="R310" i="6"/>
  <c r="R75" i="6"/>
  <c r="R338" i="6"/>
  <c r="R351" i="6"/>
  <c r="R167" i="6"/>
  <c r="R158" i="6"/>
  <c r="R334" i="6"/>
  <c r="R127" i="6"/>
  <c r="R138" i="6"/>
  <c r="R200" i="6"/>
  <c r="R260" i="6"/>
  <c r="R113" i="6"/>
  <c r="R77" i="6"/>
  <c r="R188" i="6"/>
  <c r="R192" i="6"/>
  <c r="R371" i="6"/>
  <c r="R380" i="6"/>
  <c r="R237" i="6"/>
  <c r="R223" i="6"/>
  <c r="R246" i="6"/>
  <c r="R348" i="6"/>
  <c r="R195" i="6"/>
  <c r="R341" i="6"/>
  <c r="R356" i="6"/>
  <c r="R363" i="6"/>
  <c r="R150" i="6"/>
  <c r="R154" i="6"/>
  <c r="R122" i="6"/>
  <c r="R134" i="6"/>
  <c r="R199" i="6"/>
  <c r="R261" i="6"/>
  <c r="R269" i="6"/>
  <c r="Z26" i="6"/>
  <c r="Q26" i="6" s="1"/>
  <c r="R284" i="6" s="1"/>
  <c r="R22" i="6"/>
  <c r="S22" i="6" s="1"/>
  <c r="R24" i="6"/>
  <c r="R25" i="6"/>
  <c r="R23" i="6"/>
  <c r="S23" i="6" s="1"/>
  <c r="AL26" i="6" l="1"/>
  <c r="AL27" i="6" s="1"/>
  <c r="AL28" i="6" s="1"/>
  <c r="AL29" i="6" s="1"/>
  <c r="AL30" i="6" s="1"/>
  <c r="AL31" i="6" s="1"/>
  <c r="AL32" i="6" s="1"/>
  <c r="AL33" i="6" s="1"/>
  <c r="AL34" i="6" s="1"/>
  <c r="AL35" i="6" s="1"/>
  <c r="AL36" i="6" s="1"/>
  <c r="AL37" i="6" s="1"/>
  <c r="AL38" i="6" s="1"/>
  <c r="AL39" i="6" s="1"/>
  <c r="AL40" i="6" s="1"/>
  <c r="AL41" i="6" s="1"/>
  <c r="AL42" i="6" s="1"/>
  <c r="AL43" i="6" s="1"/>
  <c r="AL44" i="6" s="1"/>
  <c r="AL45" i="6" s="1"/>
  <c r="AL46" i="6" s="1"/>
  <c r="AL47" i="6" s="1"/>
  <c r="AL48" i="6" s="1"/>
  <c r="AL49" i="6" s="1"/>
  <c r="AL50" i="6" s="1"/>
  <c r="AL51" i="6" s="1"/>
  <c r="AL52" i="6" s="1"/>
  <c r="AL53" i="6" s="1"/>
  <c r="AL54" i="6" s="1"/>
  <c r="AL55" i="6" s="1"/>
  <c r="AL56" i="6" s="1"/>
  <c r="AL57" i="6" s="1"/>
  <c r="AL58" i="6" s="1"/>
  <c r="AL59" i="6" s="1"/>
  <c r="AL60" i="6" s="1"/>
  <c r="AL61" i="6" s="1"/>
  <c r="AL62" i="6" s="1"/>
  <c r="AL63" i="6" s="1"/>
  <c r="AL64" i="6" s="1"/>
  <c r="AL65" i="6" s="1"/>
  <c r="AL66" i="6" s="1"/>
  <c r="AL67" i="6" s="1"/>
  <c r="AL68" i="6" s="1"/>
  <c r="AL69" i="6" s="1"/>
  <c r="AL70" i="6" s="1"/>
  <c r="AL71" i="6" s="1"/>
  <c r="AL72" i="6" s="1"/>
  <c r="AL73" i="6" s="1"/>
  <c r="AL74" i="6" s="1"/>
  <c r="AL75" i="6" s="1"/>
  <c r="AL76" i="6" s="1"/>
  <c r="AL77" i="6" s="1"/>
  <c r="AL78" i="6" s="1"/>
  <c r="AL79" i="6" s="1"/>
  <c r="AL80" i="6" s="1"/>
  <c r="AL81" i="6" s="1"/>
  <c r="AL82" i="6" s="1"/>
  <c r="AL83" i="6" s="1"/>
  <c r="AL84" i="6" s="1"/>
  <c r="AL85" i="6" s="1"/>
  <c r="AL86" i="6" s="1"/>
  <c r="AL87" i="6" s="1"/>
  <c r="AL88" i="6" s="1"/>
  <c r="AL89" i="6" s="1"/>
  <c r="AL90" i="6" s="1"/>
  <c r="AL91" i="6" s="1"/>
  <c r="AL92" i="6" s="1"/>
  <c r="AL93" i="6" s="1"/>
  <c r="AL94" i="6" s="1"/>
  <c r="AL95" i="6" s="1"/>
  <c r="AL96" i="6" s="1"/>
  <c r="AL97" i="6" s="1"/>
  <c r="AL98" i="6" s="1"/>
  <c r="AL99" i="6" s="1"/>
  <c r="AL100" i="6" s="1"/>
  <c r="AL101" i="6" s="1"/>
  <c r="AL102" i="6" s="1"/>
  <c r="AL103" i="6" s="1"/>
  <c r="AL104" i="6" s="1"/>
  <c r="AL105" i="6" s="1"/>
  <c r="AL106" i="6" s="1"/>
  <c r="AL107" i="6" s="1"/>
  <c r="AL108" i="6" s="1"/>
  <c r="AL109" i="6" s="1"/>
  <c r="AL110" i="6" s="1"/>
  <c r="AL111" i="6" s="1"/>
  <c r="AL112" i="6" s="1"/>
  <c r="AL113" i="6" s="1"/>
  <c r="AL114" i="6" s="1"/>
  <c r="AL115" i="6" s="1"/>
  <c r="AL116" i="6" s="1"/>
  <c r="AL117" i="6" s="1"/>
  <c r="AL118" i="6" s="1"/>
  <c r="AL119" i="6" s="1"/>
  <c r="AL120" i="6" s="1"/>
  <c r="AL121" i="6" s="1"/>
  <c r="AL122" i="6" s="1"/>
  <c r="AL123" i="6" s="1"/>
  <c r="AL124" i="6" s="1"/>
  <c r="AL125" i="6" s="1"/>
  <c r="AL126" i="6" s="1"/>
  <c r="AL127" i="6" s="1"/>
  <c r="AL128" i="6" s="1"/>
  <c r="AL129" i="6" s="1"/>
  <c r="AL130" i="6" s="1"/>
  <c r="AL131" i="6" s="1"/>
  <c r="AL132" i="6" s="1"/>
  <c r="AL133" i="6" s="1"/>
  <c r="AL134" i="6" s="1"/>
  <c r="AL135" i="6" s="1"/>
  <c r="AL136" i="6" s="1"/>
  <c r="AL137" i="6" s="1"/>
  <c r="AL138" i="6" s="1"/>
  <c r="AL139" i="6" s="1"/>
  <c r="AL140" i="6" s="1"/>
  <c r="AL141" i="6" s="1"/>
  <c r="AL142" i="6" s="1"/>
  <c r="AL143" i="6" s="1"/>
  <c r="AL144" i="6" s="1"/>
  <c r="AL145" i="6" s="1"/>
  <c r="AL146" i="6" s="1"/>
  <c r="AL147" i="6" s="1"/>
  <c r="AL148" i="6" s="1"/>
  <c r="AL149" i="6" s="1"/>
  <c r="AL150" i="6" s="1"/>
  <c r="AL151" i="6" s="1"/>
  <c r="AL152" i="6" s="1"/>
  <c r="AL153" i="6" s="1"/>
  <c r="AL154" i="6" s="1"/>
  <c r="AL155" i="6" s="1"/>
  <c r="AL156" i="6" s="1"/>
  <c r="AL157" i="6" s="1"/>
  <c r="AL158" i="6" s="1"/>
  <c r="AL159" i="6" s="1"/>
  <c r="AL160" i="6" s="1"/>
  <c r="AL161" i="6" s="1"/>
  <c r="AL162" i="6" s="1"/>
  <c r="AL163" i="6" s="1"/>
  <c r="AL164" i="6" s="1"/>
  <c r="AL165" i="6" s="1"/>
  <c r="AL166" i="6" s="1"/>
  <c r="AL167" i="6" s="1"/>
  <c r="AL168" i="6" s="1"/>
  <c r="AL169" i="6" s="1"/>
  <c r="AL170" i="6" s="1"/>
  <c r="AL171" i="6" s="1"/>
  <c r="AL172" i="6" s="1"/>
  <c r="AL173" i="6" s="1"/>
  <c r="AL174" i="6" s="1"/>
  <c r="AL175" i="6" s="1"/>
  <c r="AL176" i="6" s="1"/>
  <c r="AL177" i="6" s="1"/>
  <c r="AL178" i="6" s="1"/>
  <c r="AL179" i="6" s="1"/>
  <c r="AL180" i="6" s="1"/>
  <c r="AL181" i="6" s="1"/>
  <c r="AL182" i="6" s="1"/>
  <c r="AL183" i="6" s="1"/>
  <c r="AL184" i="6" s="1"/>
  <c r="AL185" i="6" s="1"/>
  <c r="AL186" i="6" s="1"/>
  <c r="AL187" i="6" s="1"/>
  <c r="AL188" i="6" s="1"/>
  <c r="AL189" i="6" s="1"/>
  <c r="AL190" i="6" s="1"/>
  <c r="AL191" i="6" s="1"/>
  <c r="AL192" i="6" s="1"/>
  <c r="AL193" i="6" s="1"/>
  <c r="AL194" i="6" s="1"/>
  <c r="AL195" i="6" s="1"/>
  <c r="AL196" i="6" s="1"/>
  <c r="AL197" i="6" s="1"/>
  <c r="AL198" i="6" s="1"/>
  <c r="AL199" i="6" s="1"/>
  <c r="AL200" i="6" s="1"/>
  <c r="AL201" i="6" s="1"/>
  <c r="AL202" i="6" s="1"/>
  <c r="AL203" i="6" s="1"/>
  <c r="AL204" i="6" s="1"/>
  <c r="AL205" i="6" s="1"/>
  <c r="AL206" i="6" s="1"/>
  <c r="AL207" i="6" s="1"/>
  <c r="AL208" i="6" s="1"/>
  <c r="AL209" i="6" s="1"/>
  <c r="AL210" i="6" s="1"/>
  <c r="AL211" i="6" s="1"/>
  <c r="AL212" i="6" s="1"/>
  <c r="AL213" i="6" s="1"/>
  <c r="AL214" i="6" s="1"/>
  <c r="AL215" i="6" s="1"/>
  <c r="AL216" i="6" s="1"/>
  <c r="AL217" i="6" s="1"/>
  <c r="AL218" i="6" s="1"/>
  <c r="AL219" i="6" s="1"/>
  <c r="AL220" i="6" s="1"/>
  <c r="AL221" i="6" s="1"/>
  <c r="AL222" i="6" s="1"/>
  <c r="AL223" i="6" s="1"/>
  <c r="AL224" i="6" s="1"/>
  <c r="AL225" i="6" s="1"/>
  <c r="AL226" i="6" s="1"/>
  <c r="AL227" i="6" s="1"/>
  <c r="AL228" i="6" s="1"/>
  <c r="AL229" i="6" s="1"/>
  <c r="AL230" i="6" s="1"/>
  <c r="AL231" i="6" s="1"/>
  <c r="AL232" i="6" s="1"/>
  <c r="AL233" i="6" s="1"/>
  <c r="AL234" i="6" s="1"/>
  <c r="AL235" i="6" s="1"/>
  <c r="AL236" i="6" s="1"/>
  <c r="AL237" i="6" s="1"/>
  <c r="AL238" i="6" s="1"/>
  <c r="AL239" i="6" s="1"/>
  <c r="AL240" i="6" s="1"/>
  <c r="AL241" i="6" s="1"/>
  <c r="AL242" i="6" s="1"/>
  <c r="AL243" i="6" s="1"/>
  <c r="AL244" i="6" s="1"/>
  <c r="AL245" i="6" s="1"/>
  <c r="AL246" i="6" s="1"/>
  <c r="AL247" i="6" s="1"/>
  <c r="AL248" i="6" s="1"/>
  <c r="AL249" i="6" s="1"/>
  <c r="AL250" i="6" s="1"/>
  <c r="AL251" i="6" s="1"/>
  <c r="AL252" i="6" s="1"/>
  <c r="AL253" i="6" s="1"/>
  <c r="AL254" i="6" s="1"/>
  <c r="AL255" i="6" s="1"/>
  <c r="AL256" i="6" s="1"/>
  <c r="AL257" i="6" s="1"/>
  <c r="AL258" i="6" s="1"/>
  <c r="AL259" i="6" s="1"/>
  <c r="AL260" i="6" s="1"/>
  <c r="AL261" i="6" s="1"/>
  <c r="AL262" i="6" s="1"/>
  <c r="AL263" i="6" s="1"/>
  <c r="AL264" i="6" s="1"/>
  <c r="AL265" i="6" s="1"/>
  <c r="AL266" i="6" s="1"/>
  <c r="AL267" i="6" s="1"/>
  <c r="AL268" i="6" s="1"/>
  <c r="AL269" i="6" s="1"/>
  <c r="AL270" i="6" s="1"/>
  <c r="AL271" i="6" s="1"/>
  <c r="AL272" i="6" s="1"/>
  <c r="AL273" i="6" s="1"/>
  <c r="AL274" i="6" s="1"/>
  <c r="AL275" i="6" s="1"/>
  <c r="AL276" i="6" s="1"/>
  <c r="AL277" i="6" s="1"/>
  <c r="AL278" i="6" s="1"/>
  <c r="AL279" i="6" s="1"/>
  <c r="AL280" i="6" s="1"/>
  <c r="AL281" i="6" s="1"/>
  <c r="AL282" i="6" s="1"/>
  <c r="AL283" i="6" s="1"/>
  <c r="AL284" i="6" s="1"/>
  <c r="AL285" i="6" s="1"/>
  <c r="AL286" i="6" s="1"/>
  <c r="AL287" i="6" s="1"/>
  <c r="AL288" i="6" s="1"/>
  <c r="AL289" i="6" s="1"/>
  <c r="AL290" i="6" s="1"/>
  <c r="AL291" i="6" s="1"/>
  <c r="AL292" i="6" s="1"/>
  <c r="AL293" i="6" s="1"/>
  <c r="AL294" i="6" s="1"/>
  <c r="AL295" i="6" s="1"/>
  <c r="AL296" i="6" s="1"/>
  <c r="AL297" i="6" s="1"/>
  <c r="AL298" i="6" s="1"/>
  <c r="AL299" i="6" s="1"/>
  <c r="AL300" i="6" s="1"/>
  <c r="AL301" i="6" s="1"/>
  <c r="AL302" i="6" s="1"/>
  <c r="AL303" i="6" s="1"/>
  <c r="AL304" i="6" s="1"/>
  <c r="AL305" i="6" s="1"/>
  <c r="AL306" i="6" s="1"/>
  <c r="AL307" i="6" s="1"/>
  <c r="AL308" i="6" s="1"/>
  <c r="AL309" i="6" s="1"/>
  <c r="AL310" i="6" s="1"/>
  <c r="AL311" i="6" s="1"/>
  <c r="AL312" i="6" s="1"/>
  <c r="AL313" i="6" s="1"/>
  <c r="AL314" i="6" s="1"/>
  <c r="AL315" i="6" s="1"/>
  <c r="AL316" i="6" s="1"/>
  <c r="AL317" i="6" s="1"/>
  <c r="AL318" i="6" s="1"/>
  <c r="AL319" i="6" s="1"/>
  <c r="AL320" i="6" s="1"/>
  <c r="AL321" i="6" s="1"/>
  <c r="AL322" i="6" s="1"/>
  <c r="AL323" i="6" s="1"/>
  <c r="AL324" i="6" s="1"/>
  <c r="AL325" i="6" s="1"/>
  <c r="AL326" i="6" s="1"/>
  <c r="AL327" i="6" s="1"/>
  <c r="AL328" i="6" s="1"/>
  <c r="AL329" i="6" s="1"/>
  <c r="AL330" i="6" s="1"/>
  <c r="AL331" i="6" s="1"/>
  <c r="AL332" i="6" s="1"/>
  <c r="AL333" i="6" s="1"/>
  <c r="AL334" i="6" s="1"/>
  <c r="AL335" i="6" s="1"/>
  <c r="AL336" i="6" s="1"/>
  <c r="AL337" i="6" s="1"/>
  <c r="AL338" i="6" s="1"/>
  <c r="AL339" i="6" s="1"/>
  <c r="AL340" i="6" s="1"/>
  <c r="AL341" i="6" s="1"/>
  <c r="AL342" i="6" s="1"/>
  <c r="AL343" i="6" s="1"/>
  <c r="AL344" i="6" s="1"/>
  <c r="AL345" i="6" s="1"/>
  <c r="AL346" i="6" s="1"/>
  <c r="AL347" i="6" s="1"/>
  <c r="AL348" i="6" s="1"/>
  <c r="AL349" i="6" s="1"/>
  <c r="AL350" i="6" s="1"/>
  <c r="AL351" i="6" s="1"/>
  <c r="AL352" i="6" s="1"/>
  <c r="AL353" i="6" s="1"/>
  <c r="AL354" i="6" s="1"/>
  <c r="AL355" i="6" s="1"/>
  <c r="AL356" i="6" s="1"/>
  <c r="AL357" i="6" s="1"/>
  <c r="AL358" i="6" s="1"/>
  <c r="AL359" i="6" s="1"/>
  <c r="AL360" i="6" s="1"/>
  <c r="AL361" i="6" s="1"/>
  <c r="AL362" i="6" s="1"/>
  <c r="AL363" i="6" s="1"/>
  <c r="AL364" i="6" s="1"/>
  <c r="AL365" i="6" s="1"/>
  <c r="AL366" i="6" s="1"/>
  <c r="AL367" i="6" s="1"/>
  <c r="AL368" i="6" s="1"/>
  <c r="AL369" i="6" s="1"/>
  <c r="AL370" i="6" s="1"/>
  <c r="AL371" i="6" s="1"/>
  <c r="AL372" i="6" s="1"/>
  <c r="AL373" i="6" s="1"/>
  <c r="AL374" i="6" s="1"/>
  <c r="AL375" i="6" s="1"/>
  <c r="AL376" i="6" s="1"/>
  <c r="AL377" i="6" s="1"/>
  <c r="AL378" i="6" s="1"/>
  <c r="AL379" i="6" s="1"/>
  <c r="AL380" i="6" s="1"/>
  <c r="AL381" i="6" s="1"/>
  <c r="AL382" i="6" s="1"/>
  <c r="AL383" i="6" s="1"/>
  <c r="AL384" i="6" s="1"/>
  <c r="AL385" i="6" s="1"/>
  <c r="AL386" i="6" s="1"/>
  <c r="R176" i="6"/>
  <c r="R379" i="6"/>
  <c r="R208" i="6"/>
  <c r="R232" i="6"/>
  <c r="R366" i="6"/>
  <c r="R314" i="6"/>
  <c r="R294" i="6"/>
  <c r="R68" i="6"/>
  <c r="R105" i="6"/>
  <c r="R135" i="6"/>
  <c r="R103" i="6"/>
  <c r="R181" i="6"/>
  <c r="R51" i="6"/>
  <c r="R120" i="6"/>
  <c r="R250" i="6"/>
  <c r="R184" i="6"/>
  <c r="R362" i="6"/>
  <c r="R264" i="6"/>
  <c r="R187" i="6"/>
  <c r="R143" i="6"/>
  <c r="R63" i="6"/>
  <c r="R164" i="6"/>
  <c r="R375" i="6"/>
  <c r="R204" i="6"/>
  <c r="R288" i="6"/>
  <c r="R323" i="6"/>
  <c r="R336" i="6"/>
  <c r="R153" i="6"/>
  <c r="R130" i="6"/>
  <c r="R337" i="6"/>
  <c r="R165" i="6"/>
  <c r="R367" i="6"/>
  <c r="R194" i="6"/>
  <c r="R160" i="6"/>
  <c r="R221" i="6"/>
  <c r="R257" i="6"/>
  <c r="R38" i="6"/>
  <c r="R347" i="6"/>
  <c r="R355" i="6"/>
  <c r="R296" i="6"/>
  <c r="R307" i="6"/>
  <c r="R251" i="6"/>
  <c r="R79" i="6"/>
  <c r="R360" i="6"/>
  <c r="R216" i="6"/>
  <c r="R329" i="6"/>
  <c r="R168" i="6"/>
  <c r="R326" i="6"/>
  <c r="R119" i="6"/>
  <c r="R333" i="6"/>
  <c r="R43" i="6"/>
  <c r="R90" i="6"/>
  <c r="R170" i="6"/>
  <c r="R327" i="6"/>
  <c r="R206" i="6"/>
  <c r="R95" i="6"/>
  <c r="R235" i="6"/>
  <c r="R81" i="6"/>
  <c r="R125" i="6"/>
  <c r="R340" i="6"/>
  <c r="R243" i="6"/>
  <c r="R111" i="6"/>
  <c r="R54" i="6"/>
  <c r="R255" i="6"/>
  <c r="R179" i="6"/>
  <c r="R57" i="6"/>
  <c r="R123" i="6"/>
  <c r="R345" i="6"/>
  <c r="R178" i="6"/>
  <c r="R99" i="6"/>
  <c r="R241" i="6"/>
  <c r="R34" i="6"/>
  <c r="R272" i="6"/>
  <c r="R373" i="6"/>
  <c r="R274" i="6"/>
  <c r="R346" i="6"/>
  <c r="R64" i="6"/>
  <c r="R86" i="6"/>
  <c r="R233" i="6"/>
  <c r="R271" i="6"/>
  <c r="R47" i="6"/>
  <c r="R365" i="6"/>
  <c r="R104" i="6"/>
  <c r="R166" i="6"/>
  <c r="R295" i="6"/>
  <c r="R293" i="6"/>
  <c r="R324" i="6"/>
  <c r="R132" i="6"/>
  <c r="R386" i="6"/>
  <c r="R205" i="6"/>
  <c r="R101" i="6"/>
  <c r="R108" i="6"/>
  <c r="R318" i="6"/>
  <c r="R210" i="6"/>
  <c r="R96" i="6"/>
  <c r="R301" i="6"/>
  <c r="R364" i="6"/>
  <c r="R107" i="6"/>
  <c r="R315" i="6"/>
  <c r="R145" i="6"/>
  <c r="R39" i="6"/>
  <c r="R169" i="6"/>
  <c r="R322" i="6"/>
  <c r="R213" i="6"/>
  <c r="R331" i="6"/>
  <c r="R106" i="6"/>
  <c r="R80" i="6"/>
  <c r="R116" i="6"/>
  <c r="R211" i="6"/>
  <c r="R162" i="6"/>
  <c r="R372" i="6"/>
  <c r="R203" i="6"/>
  <c r="R175" i="6"/>
  <c r="R283" i="6"/>
  <c r="R180" i="6"/>
  <c r="R52" i="6"/>
  <c r="R171" i="6"/>
  <c r="R196" i="6"/>
  <c r="R273" i="6"/>
  <c r="R88" i="6"/>
  <c r="R87" i="6"/>
  <c r="R247" i="6"/>
  <c r="R281" i="6"/>
  <c r="R109" i="6"/>
  <c r="R201" i="6"/>
  <c r="R93" i="6"/>
  <c r="R298" i="6"/>
  <c r="R85" i="6"/>
  <c r="R289" i="6"/>
  <c r="R276" i="6"/>
  <c r="R218" i="6"/>
  <c r="R252" i="6"/>
  <c r="R37" i="6"/>
  <c r="R118" i="6"/>
  <c r="R140" i="6"/>
  <c r="R36" i="6"/>
  <c r="R58" i="6"/>
  <c r="R253" i="6"/>
  <c r="R268" i="6"/>
  <c r="R41" i="6"/>
  <c r="R349" i="6"/>
  <c r="R245" i="6"/>
  <c r="R61" i="6"/>
  <c r="R256" i="6"/>
  <c r="R385" i="6"/>
  <c r="R74" i="6"/>
  <c r="R53" i="6"/>
  <c r="R316" i="6"/>
  <c r="R207" i="6"/>
  <c r="R91" i="6"/>
  <c r="R114" i="6"/>
  <c r="R259" i="6"/>
  <c r="R141" i="6"/>
  <c r="R92" i="6"/>
  <c r="R370" i="6"/>
  <c r="R190" i="6"/>
  <c r="R155" i="6"/>
  <c r="R291" i="6"/>
  <c r="R55" i="6"/>
  <c r="R286" i="6"/>
  <c r="R328" i="6"/>
  <c r="R50" i="6"/>
  <c r="R121" i="6"/>
  <c r="R161" i="6"/>
  <c r="R48" i="6"/>
  <c r="R45" i="6"/>
  <c r="R172" i="6"/>
  <c r="R277" i="6"/>
  <c r="R49" i="6"/>
  <c r="R124" i="6"/>
  <c r="R369" i="6"/>
  <c r="R65" i="6"/>
  <c r="R46" i="6"/>
  <c r="R304" i="6"/>
  <c r="R98" i="6"/>
  <c r="R231" i="6"/>
  <c r="R266" i="6"/>
  <c r="R28" i="6"/>
  <c r="R31" i="6"/>
  <c r="R30" i="6"/>
  <c r="R29" i="6"/>
  <c r="R32" i="6"/>
  <c r="R26" i="6"/>
  <c r="R27" i="6"/>
  <c r="S25" i="6"/>
  <c r="S24" i="6"/>
  <c r="S27" i="6" l="1"/>
  <c r="S29" i="6" s="1"/>
  <c r="S31" i="6" s="1"/>
  <c r="S33" i="6" s="1"/>
  <c r="S35" i="6" s="1"/>
  <c r="S37" i="6" s="1"/>
  <c r="S39" i="6" s="1"/>
  <c r="S41" i="6" s="1"/>
  <c r="S43" i="6" s="1"/>
  <c r="S45" i="6" s="1"/>
  <c r="S47" i="6" s="1"/>
  <c r="S49" i="6" s="1"/>
  <c r="S51" i="6" s="1"/>
  <c r="S53" i="6" s="1"/>
  <c r="S55" i="6" s="1"/>
  <c r="S57" i="6" s="1"/>
  <c r="S59" i="6" s="1"/>
  <c r="S61" i="6" s="1"/>
  <c r="S63" i="6" s="1"/>
  <c r="S65" i="6" s="1"/>
  <c r="S67" i="6" s="1"/>
  <c r="S69" i="6" s="1"/>
  <c r="S71" i="6" s="1"/>
  <c r="S73" i="6" s="1"/>
  <c r="S75" i="6" s="1"/>
  <c r="S77" i="6" s="1"/>
  <c r="S79" i="6" s="1"/>
  <c r="S81" i="6" s="1"/>
  <c r="S83" i="6" s="1"/>
  <c r="S85" i="6" s="1"/>
  <c r="S87" i="6" s="1"/>
  <c r="S89" i="6" s="1"/>
  <c r="S91" i="6" s="1"/>
  <c r="S93" i="6" s="1"/>
  <c r="S95" i="6" s="1"/>
  <c r="S97" i="6" s="1"/>
  <c r="S99" i="6" s="1"/>
  <c r="S101" i="6" s="1"/>
  <c r="S103" i="6" s="1"/>
  <c r="S105" i="6" s="1"/>
  <c r="S107" i="6" s="1"/>
  <c r="S109" i="6" s="1"/>
  <c r="S111" i="6" s="1"/>
  <c r="S113" i="6" s="1"/>
  <c r="S115" i="6" s="1"/>
  <c r="S117" i="6" s="1"/>
  <c r="S119" i="6" s="1"/>
  <c r="S121" i="6" s="1"/>
  <c r="S123" i="6" s="1"/>
  <c r="S125" i="6" s="1"/>
  <c r="S127" i="6" s="1"/>
  <c r="S129" i="6" s="1"/>
  <c r="S131" i="6" s="1"/>
  <c r="S133" i="6" s="1"/>
  <c r="S135" i="6" s="1"/>
  <c r="S137" i="6" s="1"/>
  <c r="S139" i="6" s="1"/>
  <c r="S141" i="6" s="1"/>
  <c r="S143" i="6" s="1"/>
  <c r="S145" i="6" s="1"/>
  <c r="S147" i="6" s="1"/>
  <c r="S149" i="6" s="1"/>
  <c r="S151" i="6" s="1"/>
  <c r="S153" i="6" s="1"/>
  <c r="S155" i="6" s="1"/>
  <c r="S157" i="6" s="1"/>
  <c r="S159" i="6" s="1"/>
  <c r="S161" i="6" s="1"/>
  <c r="S163" i="6" s="1"/>
  <c r="S165" i="6" s="1"/>
  <c r="S167" i="6" s="1"/>
  <c r="S169" i="6" s="1"/>
  <c r="S171" i="6" s="1"/>
  <c r="S173" i="6" s="1"/>
  <c r="S175" i="6" s="1"/>
  <c r="S177" i="6" s="1"/>
  <c r="S179" i="6" s="1"/>
  <c r="S181" i="6" s="1"/>
  <c r="S183" i="6" s="1"/>
  <c r="S185" i="6" s="1"/>
  <c r="S187" i="6" s="1"/>
  <c r="S189" i="6" s="1"/>
  <c r="S191" i="6" s="1"/>
  <c r="S193" i="6" s="1"/>
  <c r="S195" i="6" s="1"/>
  <c r="S197" i="6" s="1"/>
  <c r="S199" i="6" s="1"/>
  <c r="S201" i="6" s="1"/>
  <c r="S203" i="6" s="1"/>
  <c r="S205" i="6" s="1"/>
  <c r="S207" i="6" s="1"/>
  <c r="S209" i="6" s="1"/>
  <c r="S211" i="6" s="1"/>
  <c r="S213" i="6" s="1"/>
  <c r="S215" i="6" s="1"/>
  <c r="S217" i="6" s="1"/>
  <c r="S219" i="6" s="1"/>
  <c r="S221" i="6" s="1"/>
  <c r="S223" i="6" s="1"/>
  <c r="S225" i="6" s="1"/>
  <c r="S227" i="6" s="1"/>
  <c r="S229" i="6" s="1"/>
  <c r="S231" i="6" s="1"/>
  <c r="S233" i="6" s="1"/>
  <c r="S235" i="6" s="1"/>
  <c r="S237" i="6" s="1"/>
  <c r="S239" i="6" s="1"/>
  <c r="S241" i="6" s="1"/>
  <c r="S243" i="6" s="1"/>
  <c r="S245" i="6" s="1"/>
  <c r="S247" i="6" s="1"/>
  <c r="S249" i="6" s="1"/>
  <c r="S251" i="6" s="1"/>
  <c r="S253" i="6" s="1"/>
  <c r="S255" i="6" s="1"/>
  <c r="S257" i="6" s="1"/>
  <c r="S259" i="6" s="1"/>
  <c r="S261" i="6" s="1"/>
  <c r="S263" i="6" s="1"/>
  <c r="S265" i="6" s="1"/>
  <c r="S267" i="6" s="1"/>
  <c r="S269" i="6" s="1"/>
  <c r="S271" i="6" s="1"/>
  <c r="S273" i="6" s="1"/>
  <c r="S275" i="6" s="1"/>
  <c r="S277" i="6" s="1"/>
  <c r="S279" i="6" s="1"/>
  <c r="S281" i="6" s="1"/>
  <c r="S283" i="6" s="1"/>
  <c r="S285" i="6" s="1"/>
  <c r="S287" i="6" s="1"/>
  <c r="S289" i="6" s="1"/>
  <c r="S291" i="6" s="1"/>
  <c r="S293" i="6" s="1"/>
  <c r="S295" i="6" s="1"/>
  <c r="S297" i="6" s="1"/>
  <c r="S299" i="6" s="1"/>
  <c r="S301" i="6" s="1"/>
  <c r="S303" i="6" s="1"/>
  <c r="S305" i="6" s="1"/>
  <c r="S307" i="6" s="1"/>
  <c r="S309" i="6" s="1"/>
  <c r="S311" i="6" s="1"/>
  <c r="S313" i="6" s="1"/>
  <c r="S315" i="6" s="1"/>
  <c r="S317" i="6" s="1"/>
  <c r="S319" i="6" s="1"/>
  <c r="S321" i="6" s="1"/>
  <c r="S323" i="6" s="1"/>
  <c r="S325" i="6" s="1"/>
  <c r="S327" i="6" s="1"/>
  <c r="S329" i="6" s="1"/>
  <c r="S331" i="6" s="1"/>
  <c r="S333" i="6" s="1"/>
  <c r="S335" i="6" s="1"/>
  <c r="S337" i="6" s="1"/>
  <c r="S339" i="6" s="1"/>
  <c r="S341" i="6" s="1"/>
  <c r="S343" i="6" s="1"/>
  <c r="S345" i="6" s="1"/>
  <c r="S347" i="6" s="1"/>
  <c r="S349" i="6" s="1"/>
  <c r="S351" i="6" s="1"/>
  <c r="S353" i="6" s="1"/>
  <c r="S355" i="6" s="1"/>
  <c r="S357" i="6" s="1"/>
  <c r="S359" i="6" s="1"/>
  <c r="S361" i="6" s="1"/>
  <c r="S363" i="6" s="1"/>
  <c r="S365" i="6" s="1"/>
  <c r="S367" i="6" s="1"/>
  <c r="S369" i="6" s="1"/>
  <c r="S371" i="6" s="1"/>
  <c r="S373" i="6" s="1"/>
  <c r="S375" i="6" s="1"/>
  <c r="S377" i="6" s="1"/>
  <c r="S379" i="6" s="1"/>
  <c r="S381" i="6" s="1"/>
  <c r="S383" i="6" s="1"/>
  <c r="S385" i="6" s="1"/>
  <c r="S26" i="6"/>
  <c r="S28" i="6" s="1"/>
  <c r="S30" i="6" s="1"/>
  <c r="S32" i="6" s="1"/>
  <c r="S34" i="6" s="1"/>
  <c r="S36" i="6" s="1"/>
  <c r="S38" i="6" s="1"/>
  <c r="S40" i="6" s="1"/>
  <c r="S42" i="6" s="1"/>
  <c r="S44" i="6" s="1"/>
  <c r="S46" i="6" s="1"/>
  <c r="S48" i="6" s="1"/>
  <c r="S50" i="6" s="1"/>
  <c r="S52" i="6" s="1"/>
  <c r="S54" i="6" s="1"/>
  <c r="S56" i="6" s="1"/>
  <c r="S58" i="6" s="1"/>
  <c r="S60" i="6" s="1"/>
  <c r="S62" i="6" s="1"/>
  <c r="S64" i="6" s="1"/>
  <c r="S66" i="6" s="1"/>
  <c r="S68" i="6" s="1"/>
  <c r="S70" i="6" s="1"/>
  <c r="S72" i="6" s="1"/>
  <c r="S74" i="6" s="1"/>
  <c r="S76" i="6" s="1"/>
  <c r="S78" i="6" s="1"/>
  <c r="S80" i="6" s="1"/>
  <c r="S82" i="6" s="1"/>
  <c r="S84" i="6" s="1"/>
  <c r="S86" i="6" s="1"/>
  <c r="S88" i="6" s="1"/>
  <c r="S90" i="6" s="1"/>
  <c r="S92" i="6" s="1"/>
  <c r="S94" i="6" s="1"/>
  <c r="S96" i="6" s="1"/>
  <c r="S98" i="6" s="1"/>
  <c r="S100" i="6" s="1"/>
  <c r="S102" i="6" s="1"/>
  <c r="S104" i="6" s="1"/>
  <c r="S106" i="6" s="1"/>
  <c r="S108" i="6" s="1"/>
  <c r="S110" i="6" s="1"/>
  <c r="S112" i="6" s="1"/>
  <c r="S114" i="6" s="1"/>
  <c r="S116" i="6" s="1"/>
  <c r="S118" i="6" s="1"/>
  <c r="S120" i="6" s="1"/>
  <c r="S122" i="6" s="1"/>
  <c r="S124" i="6" s="1"/>
  <c r="S126" i="6" s="1"/>
  <c r="S128" i="6" s="1"/>
  <c r="S130" i="6" s="1"/>
  <c r="S132" i="6" s="1"/>
  <c r="S134" i="6" s="1"/>
  <c r="S136" i="6" s="1"/>
  <c r="S138" i="6" s="1"/>
  <c r="S140" i="6" s="1"/>
  <c r="S142" i="6" s="1"/>
  <c r="S144" i="6" s="1"/>
  <c r="S146" i="6" s="1"/>
  <c r="S148" i="6" s="1"/>
  <c r="S150" i="6" s="1"/>
  <c r="S152" i="6" s="1"/>
  <c r="S154" i="6" s="1"/>
  <c r="S156" i="6" s="1"/>
  <c r="S158" i="6" s="1"/>
  <c r="S160" i="6" s="1"/>
  <c r="S162" i="6" s="1"/>
  <c r="S164" i="6" s="1"/>
  <c r="S166" i="6" s="1"/>
  <c r="S168" i="6" s="1"/>
  <c r="S170" i="6" s="1"/>
  <c r="S172" i="6" s="1"/>
  <c r="S174" i="6" s="1"/>
  <c r="S176" i="6" s="1"/>
  <c r="S178" i="6" s="1"/>
  <c r="S180" i="6" s="1"/>
  <c r="S182" i="6" s="1"/>
  <c r="S184" i="6" s="1"/>
  <c r="S186" i="6" s="1"/>
  <c r="S188" i="6" s="1"/>
  <c r="S190" i="6" s="1"/>
  <c r="S192" i="6" s="1"/>
  <c r="S194" i="6" s="1"/>
  <c r="S196" i="6" s="1"/>
  <c r="S198" i="6" s="1"/>
  <c r="S200" i="6" s="1"/>
  <c r="S202" i="6" s="1"/>
  <c r="S204" i="6" s="1"/>
  <c r="S206" i="6" s="1"/>
  <c r="S208" i="6" s="1"/>
  <c r="S210" i="6" s="1"/>
  <c r="S212" i="6" s="1"/>
  <c r="S214" i="6" s="1"/>
  <c r="S216" i="6" s="1"/>
  <c r="S218" i="6" s="1"/>
  <c r="S220" i="6" s="1"/>
  <c r="S222" i="6" s="1"/>
  <c r="S224" i="6" s="1"/>
  <c r="S226" i="6" s="1"/>
  <c r="S228" i="6" s="1"/>
  <c r="S230" i="6" s="1"/>
  <c r="S232" i="6" s="1"/>
  <c r="S234" i="6" s="1"/>
  <c r="S236" i="6" s="1"/>
  <c r="S238" i="6" s="1"/>
  <c r="S240" i="6" s="1"/>
  <c r="S242" i="6" s="1"/>
  <c r="S244" i="6" s="1"/>
  <c r="S246" i="6" s="1"/>
  <c r="S248" i="6" s="1"/>
  <c r="S250" i="6" s="1"/>
  <c r="S252" i="6" s="1"/>
  <c r="S254" i="6" s="1"/>
  <c r="S256" i="6" s="1"/>
  <c r="S258" i="6" s="1"/>
  <c r="S260" i="6" s="1"/>
  <c r="S262" i="6" s="1"/>
  <c r="S264" i="6" s="1"/>
  <c r="S266" i="6" s="1"/>
  <c r="S268" i="6" s="1"/>
  <c r="S270" i="6" s="1"/>
  <c r="S272" i="6" s="1"/>
  <c r="S274" i="6" s="1"/>
  <c r="S276" i="6" s="1"/>
  <c r="S278" i="6" s="1"/>
  <c r="S280" i="6" s="1"/>
  <c r="S282" i="6" s="1"/>
  <c r="S284" i="6" s="1"/>
  <c r="S286" i="6" s="1"/>
  <c r="S288" i="6" s="1"/>
  <c r="S290" i="6" s="1"/>
  <c r="S292" i="6" s="1"/>
  <c r="S294" i="6" s="1"/>
  <c r="S296" i="6" s="1"/>
  <c r="S298" i="6" s="1"/>
  <c r="S300" i="6" s="1"/>
  <c r="S302" i="6" s="1"/>
  <c r="S304" i="6" s="1"/>
  <c r="S306" i="6" s="1"/>
  <c r="S308" i="6" s="1"/>
  <c r="S310" i="6" s="1"/>
  <c r="S312" i="6" s="1"/>
  <c r="S314" i="6" s="1"/>
  <c r="S316" i="6" s="1"/>
  <c r="S318" i="6" s="1"/>
  <c r="S320" i="6" s="1"/>
  <c r="S322" i="6" s="1"/>
  <c r="S324" i="6" s="1"/>
  <c r="S326" i="6" s="1"/>
  <c r="S328" i="6" s="1"/>
  <c r="S330" i="6" s="1"/>
  <c r="S332" i="6" s="1"/>
  <c r="S334" i="6" s="1"/>
  <c r="S336" i="6" s="1"/>
  <c r="S338" i="6" s="1"/>
  <c r="S340" i="6" s="1"/>
  <c r="S342" i="6" s="1"/>
  <c r="S344" i="6" s="1"/>
  <c r="S346" i="6" s="1"/>
  <c r="S348" i="6" s="1"/>
  <c r="S350" i="6" s="1"/>
  <c r="S352" i="6" s="1"/>
  <c r="S354" i="6" s="1"/>
  <c r="S356" i="6" s="1"/>
  <c r="S358" i="6" s="1"/>
  <c r="S360" i="6" s="1"/>
  <c r="S362" i="6" s="1"/>
  <c r="S364" i="6" s="1"/>
  <c r="S366" i="6" s="1"/>
  <c r="S368" i="6" s="1"/>
  <c r="S370" i="6" s="1"/>
  <c r="S372" i="6" s="1"/>
  <c r="S374" i="6" s="1"/>
  <c r="S376" i="6" s="1"/>
  <c r="S378" i="6" s="1"/>
  <c r="S380" i="6" s="1"/>
  <c r="S382" i="6" s="1"/>
  <c r="S384" i="6" s="1"/>
  <c r="S386" i="6" s="1"/>
  <c r="BU21" i="6"/>
</calcChain>
</file>

<file path=xl/sharedStrings.xml><?xml version="1.0" encoding="utf-8"?>
<sst xmlns="http://schemas.openxmlformats.org/spreadsheetml/2006/main" count="250" uniqueCount="152">
  <si>
    <t>Mitarbeiter 1</t>
  </si>
  <si>
    <t>Mitarbeiter 2</t>
  </si>
  <si>
    <t>Mitarbeiter 3</t>
  </si>
  <si>
    <t>Mitarbeiter 4</t>
  </si>
  <si>
    <t>Mitarbeiter 5</t>
  </si>
  <si>
    <t>Mitarbeiter 6</t>
  </si>
  <si>
    <t>Mitarbeiter 7</t>
  </si>
  <si>
    <t>Mitarbeiter 8</t>
  </si>
  <si>
    <t>Mitarbeiter 9</t>
  </si>
  <si>
    <t>Mitarbeiter 10</t>
  </si>
  <si>
    <t>1. Schicht</t>
  </si>
  <si>
    <t>2. Schicht</t>
  </si>
  <si>
    <t>3. Schicht</t>
  </si>
  <si>
    <t>}</t>
  </si>
  <si>
    <t>Mitarbeiter 11</t>
  </si>
  <si>
    <t>Mitarbeiter 12</t>
  </si>
  <si>
    <t>Mitarbeiter 13</t>
  </si>
  <si>
    <t>Mitarbeiter 14</t>
  </si>
  <si>
    <t>Mitarbeiter 15</t>
  </si>
  <si>
    <t>Mitarbeiter 16</t>
  </si>
  <si>
    <t>Mitarbeiter 17</t>
  </si>
  <si>
    <t>Mitarbeiter 18</t>
  </si>
  <si>
    <t>Mitarbeiter 19</t>
  </si>
  <si>
    <t>Mitarbeiter 20</t>
  </si>
  <si>
    <t>Mitarbeiter 21</t>
  </si>
  <si>
    <t>Mitarbeiter 22</t>
  </si>
  <si>
    <t>Mitarbeiter 23</t>
  </si>
  <si>
    <t>Mitarbeiter 24</t>
  </si>
  <si>
    <t>Mitarbeiter 25</t>
  </si>
  <si>
    <t>Mitarbeiter 26</t>
  </si>
  <si>
    <t>Mitarbeiter 27</t>
  </si>
  <si>
    <t>Mitarbeiter 28</t>
  </si>
  <si>
    <t>Mitarbeiter 29</t>
  </si>
  <si>
    <t>Mitarbeiter 30</t>
  </si>
  <si>
    <t>תַאֲרִיך</t>
  </si>
  <si>
    <t>פרוייקט 1</t>
  </si>
  <si>
    <t>פרוייקט 2</t>
  </si>
  <si>
    <t>פרוייקט 3</t>
  </si>
  <si>
    <t>פרוייקט 4</t>
  </si>
  <si>
    <t>פרוייקט 5</t>
  </si>
  <si>
    <t>פרוייקט 6</t>
  </si>
  <si>
    <t>פרוייקט 7</t>
  </si>
  <si>
    <t>פרוייקט 8</t>
  </si>
  <si>
    <t>פרוייקט 9</t>
  </si>
  <si>
    <t>פרוייקט 10</t>
  </si>
  <si>
    <t>פרוייקט 11</t>
  </si>
  <si>
    <t>פרוייקט 12</t>
  </si>
  <si>
    <t>פרוייקט 13</t>
  </si>
  <si>
    <t>פרוייקט 14</t>
  </si>
  <si>
    <t>פרוייקט 15</t>
  </si>
  <si>
    <t>פרוייקט 16</t>
  </si>
  <si>
    <t>פרוייקט 17</t>
  </si>
  <si>
    <t>פרוייקט 18</t>
  </si>
  <si>
    <t>פרוייקט 19</t>
  </si>
  <si>
    <t>פרוייקט 20</t>
  </si>
  <si>
    <t>פרוייקט 21</t>
  </si>
  <si>
    <t>פרוייקט 22</t>
  </si>
  <si>
    <t>פרוייקט 23</t>
  </si>
  <si>
    <t>פרוייקט 24</t>
  </si>
  <si>
    <t>פרוייקט 25</t>
  </si>
  <si>
    <t>פרוייקט 26</t>
  </si>
  <si>
    <t>פִּריוֹן</t>
  </si>
  <si>
    <t>קטגוריה</t>
  </si>
  <si>
    <t>חג לאומי</t>
  </si>
  <si>
    <t>צריך</t>
  </si>
  <si>
    <t>יוֹם חוֹל</t>
  </si>
  <si>
    <t>קוד</t>
  </si>
  <si>
    <t>לשאת</t>
  </si>
  <si>
    <t>יתרת חגים בשנה שעברה</t>
  </si>
  <si>
    <t>זכאות לחגים לשנה הנוכחית</t>
  </si>
  <si>
    <t>יתרת חגים השנה</t>
  </si>
  <si>
    <t>מאזן זמן בשנה שעברה</t>
  </si>
  <si>
    <t>יתרת שעות נוספות בשנה שעברה</t>
  </si>
  <si>
    <t>משפטי</t>
  </si>
  <si>
    <t>זמן עבודה 100%</t>
  </si>
  <si>
    <t>שיעור תעסוקה באחוזים</t>
  </si>
  <si>
    <t>יום עבודה יעד 1</t>
  </si>
  <si>
    <t>1/2 יום עבודה יעד</t>
  </si>
  <si>
    <t>מקסימום שעות עבודה יומיות</t>
  </si>
  <si>
    <t>שעות עבודה שבועיות</t>
  </si>
  <si>
    <t>עבודת לילה</t>
  </si>
  <si>
    <t>חגים</t>
  </si>
  <si>
    <t>עוד (קוד)</t>
  </si>
  <si>
    <t>פיצוי
מאזן שעות נוספות</t>
  </si>
  <si>
    <t>תשלום
מאזן שעות נוספות</t>
  </si>
  <si>
    <t>הערות</t>
  </si>
  <si>
    <t>יתרת חגים</t>
  </si>
  <si>
    <t>מאזן שעות נוספות</t>
  </si>
  <si>
    <t>זמן עבודה שבועי</t>
  </si>
  <si>
    <t>התחל</t>
  </si>
  <si>
    <t>סוֹף</t>
  </si>
  <si>
    <t>זמן עבודה כולל</t>
  </si>
  <si>
    <t>שעות עבודה בלילה</t>
  </si>
  <si>
    <t>יוֹם שֵׁנִי</t>
  </si>
  <si>
    <t>יוֹם שְׁלִישִׁי</t>
  </si>
  <si>
    <t>יום רביעי</t>
  </si>
  <si>
    <t>יוֹם חֲמִישִׁי</t>
  </si>
  <si>
    <t>יוֹם שִׁישִׁי</t>
  </si>
  <si>
    <t>יום שבת</t>
  </si>
  <si>
    <t>יוֹם רִאשׁוֹן</t>
  </si>
  <si>
    <t>גורמים</t>
  </si>
  <si>
    <t>1.2 גורם חג</t>
  </si>
  <si>
    <t>מקסימום</t>
  </si>
  <si>
    <t>מ ל</t>
  </si>
  <si>
    <t>שעות עבודה יומיות</t>
  </si>
  <si>
    <t>שעות נוספות מתחילות בלילה</t>
  </si>
  <si>
    <t>שעות עבודה</t>
  </si>
  <si>
    <t>הסכם רישיון משתמש קצה זה הוא הסכם משפטי בינך לבין Arbeitszeiterfassung-schweiz.ch, המכסה כל תבניות, גיליונות אלקטרוניים או תוכנה של Microsoft Excel שנוצרו על ידי Arbeitszeiterfassung-schweiz.ch.
על ידי הורדה, העתקה, גישה או שימוש אחר בכל אחת מהתבניות הללו, אתה מסכים לתנאים ולהגבלות הבאים:
• אינך רשאי למכור, למכור מחדש, להעניק רישיון, לשכור, להשכיר, להלוות או להעביר בכל דרך אחרת את התבניות ללא אישור בכתב מאת Arbeitzeiterfassung-schweiz.ch
• אינך רשאי להפיץ, לפרסם, לארח באתר אינטרנט, או להנגיש בשרת את התבניות באופן שיהפוך אותן לזמינות לציבור או למשתמשים אחרים.
•אלא אם כן רכשת את זכויות הרישיון המתאימות, אינך רשאי להסיר או לשנות כל לוגו של Arbeitszeiterfassung-schweiz.ch, סימן מסחרי, זכויות יוצרים, כתב ויתור, מותג, תנאי שימוש או ייחוס בתוך התבנית.
שמירת זכויות
כל הבעלות וזכויות היוצרים על התבנית וכל העותקים של התבנית הם רכושה של Arbeitzeiterfassung-schweiz.ch. כל הזכויות שלא ניתנו במפורש שמורות ל-Working Time Recording Switzerland.
השימוש בתבנית לכל מטרה אחרת מזו המותרת במפורש ב-EULA זה אסור ועלול לגרום לעונשים אזרחיים ופליליים.
למידע נוסף והרשאות ספציפיות למקרה שלך, אנא צור איתנו קשר בכתובת: schuerch.ch@gmail.com</t>
  </si>
  <si>
    <t>פלוס (יום)</t>
  </si>
  <si>
    <t>מינוס (לילה)</t>
  </si>
  <si>
    <t>שעות עבודה (יום)</t>
  </si>
  <si>
    <t>שעות נוספות (יום)</t>
  </si>
  <si>
    <t>שעות נוספות (לילה)</t>
  </si>
  <si>
    <t>נוסף (לילה)</t>
  </si>
  <si>
    <t>קוד זמן</t>
  </si>
  <si>
    <t>פיצוי זמני גמיש</t>
  </si>
  <si>
    <t>מינוס (יום)</t>
  </si>
  <si>
    <t>1.1 פקטור שבת</t>
  </si>
  <si>
    <t>שבוע קלנדרי</t>
  </si>
  <si>
    <t>יְוֹם</t>
  </si>
  <si>
    <t>גורם לילה</t>
  </si>
  <si>
    <t>עזרה בשעות נוספות ערב תגור</t>
  </si>
  <si>
    <t>עזרה בשעות נוספות בלילה</t>
  </si>
  <si>
    <t>גורם שבת</t>
  </si>
  <si>
    <t>גורם חג</t>
  </si>
  <si>
    <t>פקטור 1.1/1.2</t>
  </si>
  <si>
    <t>פקטור 2</t>
  </si>
  <si>
    <t>פקטור 3</t>
  </si>
  <si>
    <t>פקטור 4</t>
  </si>
  <si>
    <t>חופשת אבהות</t>
  </si>
  <si>
    <t>חופשת לידה</t>
  </si>
  <si>
    <t>שירות צבאי/אזרחי</t>
  </si>
  <si>
    <t>גִיוּס</t>
  </si>
  <si>
    <t>מחויבות משפחתית</t>
  </si>
  <si>
    <t>חיפוש עבודה</t>
  </si>
  <si>
    <t>רילוקיישן</t>
  </si>
  <si>
    <t>מָוֶת</t>
  </si>
  <si>
    <t>הדרכה/הדרכה נוספת</t>
  </si>
  <si>
    <t>חֲתוּנָה</t>
  </si>
  <si>
    <t>לְרַפֵּא</t>
  </si>
  <si>
    <t>חוֹלֶה</t>
  </si>
  <si>
    <t>תְאוּנָה</t>
  </si>
  <si>
    <t>פלט ייחודי</t>
  </si>
  <si>
    <t>פלט חוזר</t>
  </si>
  <si>
    <t>קלט חוזר</t>
  </si>
  <si>
    <t>קלט ייחודי</t>
  </si>
  <si>
    <t>פקטור 5</t>
  </si>
  <si>
    <t>5. ערב שעות נוספות של פקטור</t>
  </si>
  <si>
    <t>2. יום שעות נוספות של פקטור</t>
  </si>
  <si>
    <t>3. פקטור שעות היום</t>
  </si>
  <si>
    <t>4. פקטור שעות לילה</t>
  </si>
  <si>
    <t>Vernet-branca-Version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</si>
</sst>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hh]:mm"/>
  </numFmts>
  <fonts count="16" x14ac:knownFonts="1">
    <font>
      <sz val="11"/>
      <color theme="1"/>
      <name val="Arial"/>
    </font>
    <font>
      <i/>
      <sz val="11"/>
      <color theme="1"/>
      <name val="Arial"/>
      <family val="2"/>
    </font>
    <font>
      <b/>
      <sz val="11"/>
      <color rgb="FF00B0F0"/>
      <name val="Arial"/>
      <family val="2"/>
    </font>
    <font>
      <sz val="11"/>
      <name val="Arial"/>
      <family val="2"/>
    </font>
    <font>
      <b/>
      <sz val="11"/>
      <color rgb="FFFF0000"/>
      <name val="Arial"/>
      <family val="2"/>
    </font>
    <font>
      <b/>
      <sz val="11"/>
      <color rgb="FF00B050"/>
      <name val="Arial"/>
      <family val="2"/>
    </font>
    <font>
      <sz val="11"/>
      <color theme="1"/>
      <name val="Arial"/>
      <family val="2"/>
    </font>
    <font>
      <sz val="8"/>
      <name val="Arial"/>
      <family val="2"/>
    </font>
    <font>
      <i/>
      <sz val="11"/>
      <color rgb="FF000000"/>
      <name val="Arial"/>
      <family val="2"/>
    </font>
    <font>
      <sz val="11"/>
      <color rgb="FF000000"/>
      <name val="Arial"/>
      <family val="2"/>
    </font>
    <font>
      <sz val="11"/>
      <color rgb="FF000000"/>
      <name val="Arial"/>
      <family val="2"/>
    </font>
    <font>
      <b/>
      <sz val="11"/>
      <color theme="1"/>
      <name val="Arial"/>
      <family val="2"/>
    </font>
    <font>
      <sz val="11"/>
      <color indexed="8"/>
      <name val="Arial"/>
      <family val="2"/>
    </font>
    <font>
      <sz val="12"/>
      <color theme="1"/>
      <name val="Arial"/>
      <family val="2"/>
    </font>
    <font>
      <sz val="16"/>
      <color theme="1"/>
      <name val="Arial"/>
      <family val="2"/>
    </font>
    <font>
      <b/>
      <sz val="72"/>
      <color rgb="FF005EB8"/>
      <name val="Arial"/>
      <family val="2"/>
    </font>
  </fonts>
  <fills count="6">
    <fill>
      <patternFill patternType="none"/>
    </fill>
    <fill>
      <patternFill patternType="gray125"/>
    </fill>
    <fill>
      <patternFill patternType="solid">
        <fgColor indexed="65"/>
        <bgColor rgb="FFFFFF00"/>
      </patternFill>
    </fill>
    <fill>
      <patternFill patternType="solid">
        <fgColor indexed="65"/>
        <bgColor rgb="FF0070C0"/>
      </patternFill>
    </fill>
    <fill>
      <patternFill patternType="solid">
        <fgColor rgb="FF9FD5E6"/>
        <bgColor indexed="64"/>
      </patternFill>
    </fill>
    <fill>
      <patternFill patternType="solid">
        <fgColor rgb="FF9FD6E7"/>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70C0"/>
      </left>
      <right style="thin">
        <color indexed="64"/>
      </right>
      <top/>
      <bottom style="thin">
        <color indexed="64"/>
      </bottom>
      <diagonal/>
    </border>
    <border>
      <left style="thin">
        <color rgb="FF0070C0"/>
      </left>
      <right style="thin">
        <color indexed="64"/>
      </right>
      <top/>
      <bottom/>
      <diagonal/>
    </border>
    <border>
      <left style="thin">
        <color rgb="FF0070C0"/>
      </left>
      <right style="thin">
        <color indexed="64"/>
      </right>
      <top style="thin">
        <color indexed="64"/>
      </top>
      <bottom style="thin">
        <color indexed="64"/>
      </bottom>
      <diagonal/>
    </border>
    <border diagonalUp="1" diagonalDown="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0" fontId="13" fillId="0" borderId="0"/>
  </cellStyleXfs>
  <cellXfs count="159">
    <xf numFmtId="0" fontId="0" fillId="0" borderId="0" xfId="0"/>
    <xf numFmtId="164" fontId="0" fillId="0" borderId="0" xfId="0" applyNumberFormat="1"/>
    <xf numFmtId="0" fontId="2" fillId="0" borderId="0" xfId="0" applyFont="1"/>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xf>
    <xf numFmtId="20" fontId="0" fillId="0" borderId="0" xfId="0" applyNumberFormat="1" applyAlignment="1">
      <alignment horizontal="center"/>
    </xf>
    <xf numFmtId="0" fontId="4" fillId="0" borderId="0" xfId="0" applyFont="1"/>
    <xf numFmtId="0" fontId="5" fillId="0" borderId="0" xfId="0" applyFont="1"/>
    <xf numFmtId="165" fontId="0" fillId="0" borderId="1" xfId="0" applyNumberFormat="1" applyBorder="1" applyAlignment="1">
      <alignment horizontal="center" vertical="center"/>
    </xf>
    <xf numFmtId="165" fontId="0" fillId="0" borderId="0" xfId="0" applyNumberFormat="1" applyAlignment="1">
      <alignment horizontal="center" vertical="center"/>
    </xf>
    <xf numFmtId="0" fontId="6" fillId="0" borderId="0" xfId="0" applyFont="1"/>
    <xf numFmtId="0" fontId="3" fillId="0" borderId="0" xfId="0" applyFont="1" applyAlignment="1">
      <alignment horizontal="center" vertical="center"/>
    </xf>
    <xf numFmtId="0" fontId="0" fillId="0" borderId="1" xfId="0" applyBorder="1" applyAlignment="1">
      <alignment horizontal="center" vertical="center"/>
    </xf>
    <xf numFmtId="20" fontId="0" fillId="0" borderId="1" xfId="0" applyNumberFormat="1" applyBorder="1" applyAlignment="1">
      <alignment horizontal="center" vertical="center"/>
    </xf>
    <xf numFmtId="0" fontId="6" fillId="0" borderId="4" xfId="0" applyFont="1" applyBorder="1" applyAlignment="1">
      <alignment horizontal="right"/>
    </xf>
    <xf numFmtId="165" fontId="6" fillId="0" borderId="4" xfId="0" applyNumberFormat="1" applyFont="1" applyBorder="1" applyAlignment="1">
      <alignment horizontal="right"/>
    </xf>
    <xf numFmtId="165" fontId="6" fillId="0" borderId="4" xfId="0" applyNumberFormat="1" applyFont="1" applyBorder="1"/>
    <xf numFmtId="20" fontId="6" fillId="0" borderId="4" xfId="0" applyNumberFormat="1" applyFont="1" applyBorder="1" applyAlignment="1">
      <alignment horizontal="right"/>
    </xf>
    <xf numFmtId="20" fontId="6" fillId="0" borderId="4" xfId="0" applyNumberFormat="1" applyFont="1" applyBorder="1"/>
    <xf numFmtId="20" fontId="12" fillId="0" borderId="4" xfId="0" applyNumberFormat="1" applyFont="1" applyBorder="1"/>
    <xf numFmtId="14" fontId="6" fillId="0" borderId="0" xfId="1" applyNumberFormat="1"/>
    <xf numFmtId="0" fontId="6" fillId="0" borderId="0" xfId="1"/>
    <xf numFmtId="14" fontId="6" fillId="0" borderId="1" xfId="1" applyNumberFormat="1" applyBorder="1" applyAlignment="1">
      <alignment textRotation="90"/>
    </xf>
    <xf numFmtId="14" fontId="6" fillId="0" borderId="1" xfId="1" applyNumberFormat="1" applyBorder="1"/>
    <xf numFmtId="0" fontId="6" fillId="0" borderId="1" xfId="1" applyBorder="1"/>
    <xf numFmtId="14" fontId="6" fillId="2" borderId="0" xfId="1" applyNumberFormat="1" applyFill="1"/>
    <xf numFmtId="14" fontId="6" fillId="3" borderId="16" xfId="1" applyNumberFormat="1" applyFill="1" applyBorder="1" applyAlignment="1">
      <alignment textRotation="90"/>
    </xf>
    <xf numFmtId="0" fontId="0" fillId="0" borderId="0" xfId="0" applyAlignment="1" applyProtection="1">
      <alignment horizontal="center"/>
      <protection locked="0"/>
    </xf>
    <xf numFmtId="14" fontId="0" fillId="0" borderId="15"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20" fontId="0" fillId="0" borderId="1" xfId="0" applyNumberFormat="1" applyBorder="1" applyAlignment="1" applyProtection="1">
      <alignment horizontal="center" vertical="center"/>
      <protection locked="0"/>
    </xf>
    <xf numFmtId="165" fontId="0" fillId="0" borderId="1" xfId="0" applyNumberFormat="1" applyBorder="1" applyAlignment="1" applyProtection="1">
      <alignment horizontal="center" vertical="center"/>
      <protection locked="0"/>
    </xf>
    <xf numFmtId="20" fontId="0" fillId="0" borderId="1" xfId="0" applyNumberFormat="1" applyBorder="1" applyAlignment="1" applyProtection="1">
      <alignment horizontal="left" vertical="center"/>
      <protection locked="0"/>
    </xf>
    <xf numFmtId="14"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11" fillId="0" borderId="0" xfId="0" applyFont="1" applyProtection="1">
      <protection locked="0"/>
    </xf>
    <xf numFmtId="0" fontId="6" fillId="0" borderId="0" xfId="0" applyFont="1" applyProtection="1">
      <protection locked="0"/>
    </xf>
    <xf numFmtId="0" fontId="11" fillId="0" borderId="6" xfId="0" applyFont="1" applyBorder="1" applyProtection="1">
      <protection locked="0"/>
    </xf>
    <xf numFmtId="0" fontId="0" fillId="0" borderId="0" xfId="0" applyProtection="1">
      <protection locked="0"/>
    </xf>
    <xf numFmtId="0" fontId="6" fillId="0" borderId="6" xfId="0" applyFont="1" applyBorder="1" applyProtection="1">
      <protection locked="0"/>
    </xf>
    <xf numFmtId="0" fontId="0" fillId="0" borderId="6" xfId="0" applyBorder="1" applyProtection="1">
      <protection locked="0"/>
    </xf>
    <xf numFmtId="165" fontId="1" fillId="0" borderId="0" xfId="0" applyNumberFormat="1" applyFont="1" applyProtection="1">
      <protection locked="0"/>
    </xf>
    <xf numFmtId="0" fontId="6" fillId="0" borderId="4" xfId="0" applyFont="1" applyBorder="1" applyProtection="1">
      <protection locked="0"/>
    </xf>
    <xf numFmtId="20" fontId="6" fillId="0" borderId="4" xfId="0" applyNumberFormat="1" applyFont="1" applyBorder="1" applyProtection="1">
      <protection locked="0"/>
    </xf>
    <xf numFmtId="0" fontId="0" fillId="0" borderId="4" xfId="0" applyBorder="1" applyProtection="1">
      <protection locked="0"/>
    </xf>
    <xf numFmtId="0" fontId="6" fillId="0" borderId="4" xfId="0" applyFont="1" applyBorder="1" applyAlignment="1" applyProtection="1">
      <alignment horizontal="left"/>
      <protection locked="0"/>
    </xf>
    <xf numFmtId="49" fontId="6" fillId="0" borderId="4" xfId="0" applyNumberFormat="1" applyFont="1" applyBorder="1" applyAlignment="1" applyProtection="1">
      <alignment horizontal="left"/>
      <protection locked="0"/>
    </xf>
    <xf numFmtId="165" fontId="6" fillId="0" borderId="4" xfId="0" applyNumberFormat="1" applyFont="1" applyBorder="1" applyProtection="1">
      <protection locked="0"/>
    </xf>
    <xf numFmtId="0" fontId="1" fillId="0" borderId="0" xfId="0" applyFont="1" applyProtection="1">
      <protection locked="0"/>
    </xf>
    <xf numFmtId="0" fontId="0" fillId="0" borderId="0" xfId="0" applyAlignment="1" applyProtection="1">
      <alignment textRotation="90"/>
      <protection locked="0"/>
    </xf>
    <xf numFmtId="0" fontId="6" fillId="0" borderId="4" xfId="0" applyFont="1" applyBorder="1" applyAlignment="1" applyProtection="1">
      <alignment horizontal="right"/>
      <protection locked="0"/>
    </xf>
    <xf numFmtId="0" fontId="1" fillId="0" borderId="0" xfId="0" applyFont="1" applyAlignment="1" applyProtection="1">
      <alignment horizontal="left"/>
      <protection locked="0"/>
    </xf>
    <xf numFmtId="14" fontId="12" fillId="0" borderId="4" xfId="0" applyNumberFormat="1" applyFont="1" applyBorder="1" applyAlignment="1" applyProtection="1">
      <alignment horizontal="left"/>
      <protection locked="0"/>
    </xf>
    <xf numFmtId="0" fontId="12" fillId="0" borderId="4" xfId="0" applyFont="1" applyBorder="1" applyProtection="1">
      <protection locked="0"/>
    </xf>
    <xf numFmtId="49" fontId="6" fillId="0" borderId="4" xfId="0" applyNumberFormat="1" applyFont="1" applyBorder="1" applyAlignment="1" applyProtection="1">
      <alignment horizontal="right"/>
      <protection locked="0"/>
    </xf>
    <xf numFmtId="2" fontId="6" fillId="0" borderId="4" xfId="0" applyNumberFormat="1" applyFont="1" applyBorder="1" applyAlignment="1" applyProtection="1">
      <alignment horizontal="right"/>
      <protection locked="0"/>
    </xf>
    <xf numFmtId="164" fontId="6" fillId="0" borderId="0" xfId="0" applyNumberFormat="1" applyFont="1" applyAlignment="1" applyProtection="1">
      <alignment horizontal="right"/>
      <protection locked="0"/>
    </xf>
    <xf numFmtId="20" fontId="6" fillId="0" borderId="0" xfId="0" applyNumberFormat="1" applyFont="1" applyAlignment="1" applyProtection="1">
      <alignment horizontal="right"/>
      <protection locked="0"/>
    </xf>
    <xf numFmtId="0" fontId="6" fillId="0" borderId="0" xfId="0" applyFont="1" applyAlignment="1" applyProtection="1">
      <alignment horizontal="right"/>
      <protection locked="0"/>
    </xf>
    <xf numFmtId="165" fontId="6" fillId="0" borderId="4" xfId="0" applyNumberFormat="1" applyFont="1" applyBorder="1" applyAlignment="1" applyProtection="1">
      <alignment horizontal="right"/>
      <protection locked="0"/>
    </xf>
    <xf numFmtId="165" fontId="6" fillId="0" borderId="0" xfId="0" applyNumberFormat="1" applyFont="1" applyAlignment="1" applyProtection="1">
      <alignment horizontal="right"/>
      <protection locked="0"/>
    </xf>
    <xf numFmtId="20" fontId="6" fillId="0" borderId="0" xfId="0" applyNumberFormat="1" applyFont="1" applyProtection="1">
      <protection locked="0"/>
    </xf>
    <xf numFmtId="2" fontId="6" fillId="0" borderId="0" xfId="0" applyNumberFormat="1" applyFont="1" applyAlignment="1" applyProtection="1">
      <alignment horizontal="right"/>
      <protection locked="0"/>
    </xf>
    <xf numFmtId="0" fontId="8" fillId="0" borderId="0" xfId="0" applyFont="1" applyAlignment="1" applyProtection="1">
      <alignment horizontal="left"/>
      <protection locked="0"/>
    </xf>
    <xf numFmtId="0" fontId="9" fillId="0" borderId="0" xfId="0" applyFont="1" applyProtection="1">
      <protection locked="0"/>
    </xf>
    <xf numFmtId="2" fontId="1" fillId="0" borderId="0" xfId="0" applyNumberFormat="1" applyFont="1" applyAlignment="1" applyProtection="1">
      <alignment horizontal="right"/>
      <protection locked="0"/>
    </xf>
    <xf numFmtId="165" fontId="1" fillId="0" borderId="0" xfId="0" applyNumberFormat="1" applyFont="1" applyAlignment="1" applyProtection="1">
      <alignment horizontal="left"/>
      <protection locked="0"/>
    </xf>
    <xf numFmtId="165" fontId="0" fillId="0" borderId="1" xfId="0" applyNumberFormat="1" applyBorder="1" applyAlignment="1" applyProtection="1">
      <alignment vertical="center"/>
      <protection locked="0"/>
    </xf>
    <xf numFmtId="165" fontId="0" fillId="0" borderId="1" xfId="0" applyNumberFormat="1" applyBorder="1" applyAlignment="1">
      <alignment vertical="center"/>
    </xf>
    <xf numFmtId="2" fontId="0" fillId="0" borderId="1" xfId="0" applyNumberFormat="1" applyBorder="1" applyAlignment="1">
      <alignment horizontal="center" vertical="center"/>
    </xf>
    <xf numFmtId="20" fontId="6" fillId="0" borderId="1" xfId="0" applyNumberFormat="1" applyFont="1" applyBorder="1" applyAlignment="1">
      <alignment horizontal="center" vertical="center"/>
    </xf>
    <xf numFmtId="165" fontId="6" fillId="0" borderId="4" xfId="0" applyNumberFormat="1" applyFont="1" applyBorder="1" applyAlignment="1">
      <alignment horizontal="left"/>
    </xf>
    <xf numFmtId="20" fontId="0" fillId="0" borderId="4" xfId="0" applyNumberFormat="1" applyBorder="1" applyProtection="1">
      <protection locked="0"/>
    </xf>
    <xf numFmtId="2" fontId="0" fillId="0" borderId="4" xfId="0" applyNumberFormat="1" applyBorder="1" applyProtection="1">
      <protection locked="0"/>
    </xf>
    <xf numFmtId="165" fontId="6" fillId="0" borderId="1" xfId="0" applyNumberFormat="1" applyFont="1" applyBorder="1" applyAlignment="1">
      <alignment horizontal="center" vertical="center"/>
    </xf>
    <xf numFmtId="20" fontId="0" fillId="0" borderId="0" xfId="0" applyNumberFormat="1" applyProtection="1">
      <protection locked="0"/>
    </xf>
    <xf numFmtId="0" fontId="11" fillId="0" borderId="6" xfId="0" applyFont="1" applyBorder="1" applyAlignment="1" applyProtection="1">
      <alignment horizontal="right"/>
      <protection locked="0"/>
    </xf>
    <xf numFmtId="0" fontId="11" fillId="0" borderId="0" xfId="0" applyFont="1" applyAlignment="1" applyProtection="1">
      <alignment horizontal="right"/>
      <protection locked="0"/>
    </xf>
    <xf numFmtId="0" fontId="6" fillId="0" borderId="4" xfId="1" applyBorder="1" applyAlignment="1" applyProtection="1">
      <alignment horizontal="right" vertical="center"/>
      <protection locked="0"/>
    </xf>
    <xf numFmtId="0" fontId="1" fillId="0" borderId="0" xfId="0" applyFont="1" applyAlignment="1" applyProtection="1">
      <alignment horizontal="right"/>
      <protection locked="0"/>
    </xf>
    <xf numFmtId="14" fontId="6" fillId="0" borderId="4" xfId="0" applyNumberFormat="1" applyFont="1" applyBorder="1" applyProtection="1">
      <protection locked="0"/>
    </xf>
    <xf numFmtId="14" fontId="1" fillId="0" borderId="0" xfId="0" applyNumberFormat="1" applyFont="1" applyProtection="1">
      <protection locked="0"/>
    </xf>
    <xf numFmtId="0" fontId="6" fillId="0" borderId="4" xfId="1" applyBorder="1" applyAlignment="1" applyProtection="1">
      <alignment horizontal="right"/>
      <protection locked="0"/>
    </xf>
    <xf numFmtId="0" fontId="11" fillId="0" borderId="0" xfId="1" applyFont="1" applyAlignment="1" applyProtection="1">
      <alignment horizontal="right"/>
      <protection locked="0"/>
    </xf>
    <xf numFmtId="0" fontId="6" fillId="0" borderId="3" xfId="0" applyFont="1" applyBorder="1" applyAlignment="1" applyProtection="1">
      <alignment horizontal="center" vertical="top" textRotation="90"/>
      <protection locked="0"/>
    </xf>
    <xf numFmtId="0" fontId="11" fillId="0" borderId="6" xfId="0" applyFont="1" applyBorder="1" applyAlignment="1" applyProtection="1">
      <alignment horizontal="right" vertical="center"/>
      <protection locked="0"/>
    </xf>
    <xf numFmtId="0" fontId="3" fillId="0" borderId="10" xfId="1" applyFont="1" applyBorder="1" applyAlignment="1" applyProtection="1">
      <alignment horizontal="center" vertical="top" textRotation="90"/>
      <protection locked="0"/>
    </xf>
    <xf numFmtId="2" fontId="0" fillId="0" borderId="17" xfId="0" applyNumberFormat="1" applyBorder="1" applyAlignment="1">
      <alignment horizontal="center" vertical="center"/>
    </xf>
    <xf numFmtId="2" fontId="0" fillId="0" borderId="18" xfId="0" applyNumberFormat="1" applyBorder="1" applyAlignment="1">
      <alignment horizontal="center" vertical="center"/>
    </xf>
    <xf numFmtId="0" fontId="0" fillId="0" borderId="5" xfId="0" applyBorder="1" applyProtection="1">
      <protection locked="0"/>
    </xf>
    <xf numFmtId="165" fontId="0" fillId="0" borderId="18" xfId="0" applyNumberFormat="1" applyBorder="1" applyAlignment="1">
      <alignment horizontal="center" vertical="center"/>
    </xf>
    <xf numFmtId="165" fontId="6" fillId="0" borderId="0" xfId="0" applyNumberFormat="1" applyFont="1" applyAlignment="1">
      <alignment horizontal="center" vertical="center"/>
    </xf>
    <xf numFmtId="165" fontId="0" fillId="0" borderId="17" xfId="0" applyNumberFormat="1" applyBorder="1" applyAlignment="1">
      <alignment horizontal="center" vertical="center"/>
    </xf>
    <xf numFmtId="20" fontId="0" fillId="0" borderId="18" xfId="0" applyNumberFormat="1" applyBorder="1" applyAlignment="1">
      <alignment horizontal="center" vertical="center"/>
    </xf>
    <xf numFmtId="165" fontId="0" fillId="0" borderId="0" xfId="0" applyNumberFormat="1" applyAlignment="1" applyProtection="1">
      <alignment horizontal="center" vertical="center"/>
      <protection locked="0"/>
    </xf>
    <xf numFmtId="20" fontId="0" fillId="4" borderId="1" xfId="0" applyNumberFormat="1" applyFill="1" applyBorder="1" applyAlignment="1" applyProtection="1">
      <alignment horizontal="center" vertical="center"/>
      <protection locked="0"/>
    </xf>
    <xf numFmtId="165" fontId="0" fillId="4" borderId="1" xfId="0" applyNumberForma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20" fontId="0" fillId="4" borderId="1" xfId="0" applyNumberFormat="1" applyFill="1" applyBorder="1" applyAlignment="1" applyProtection="1">
      <alignment horizontal="left" vertical="center"/>
      <protection locked="0"/>
    </xf>
    <xf numFmtId="165" fontId="0" fillId="4" borderId="18" xfId="0" applyNumberFormat="1" applyFill="1" applyBorder="1" applyAlignment="1">
      <alignment horizontal="center" vertical="center"/>
    </xf>
    <xf numFmtId="165" fontId="0" fillId="4" borderId="1" xfId="0" applyNumberFormat="1" applyFill="1" applyBorder="1" applyAlignment="1">
      <alignment horizontal="center" vertical="center"/>
    </xf>
    <xf numFmtId="20" fontId="0" fillId="5" borderId="1" xfId="0" applyNumberFormat="1" applyFill="1" applyBorder="1" applyAlignment="1" applyProtection="1">
      <alignment horizontal="center" vertical="center"/>
      <protection locked="0"/>
    </xf>
    <xf numFmtId="165" fontId="0" fillId="5" borderId="1" xfId="0" applyNumberFormat="1" applyFill="1" applyBorder="1" applyAlignment="1" applyProtection="1">
      <alignment horizontal="center" vertical="center"/>
      <protection locked="0"/>
    </xf>
    <xf numFmtId="165" fontId="0" fillId="5" borderId="18" xfId="0" applyNumberFormat="1" applyFill="1" applyBorder="1" applyAlignment="1">
      <alignment horizontal="center" vertical="center"/>
    </xf>
    <xf numFmtId="165" fontId="0" fillId="5" borderId="1" xfId="0" applyNumberFormat="1" applyFill="1" applyBorder="1" applyAlignment="1">
      <alignment horizontal="center" vertical="center"/>
    </xf>
    <xf numFmtId="0" fontId="0" fillId="5" borderId="1" xfId="0" applyFill="1" applyBorder="1" applyAlignment="1" applyProtection="1">
      <alignment horizontal="center" vertical="center"/>
      <protection locked="0"/>
    </xf>
    <xf numFmtId="20" fontId="0" fillId="5" borderId="1" xfId="0" applyNumberFormat="1" applyFill="1" applyBorder="1" applyAlignment="1" applyProtection="1">
      <alignment horizontal="left" vertical="center"/>
      <protection locked="0"/>
    </xf>
    <xf numFmtId="165" fontId="6" fillId="0" borderId="17" xfId="0" applyNumberFormat="1" applyFont="1" applyBorder="1" applyAlignment="1">
      <alignment horizontal="center" vertical="center"/>
    </xf>
    <xf numFmtId="0" fontId="6" fillId="0" borderId="9" xfId="1" applyBorder="1" applyAlignment="1" applyProtection="1">
      <alignment horizontal="center" textRotation="90"/>
      <protection locked="0"/>
    </xf>
    <xf numFmtId="20" fontId="6" fillId="4" borderId="1" xfId="0" applyNumberFormat="1" applyFont="1" applyFill="1" applyBorder="1" applyAlignment="1" applyProtection="1">
      <alignment horizontal="left" vertical="center"/>
      <protection locked="0"/>
    </xf>
    <xf numFmtId="4" fontId="3" fillId="0" borderId="1" xfId="1" applyNumberFormat="1" applyFont="1" applyBorder="1" applyAlignment="1" applyProtection="1">
      <alignment horizontal="center" textRotation="90"/>
      <protection locked="0"/>
    </xf>
    <xf numFmtId="4" fontId="0" fillId="0" borderId="10" xfId="0" applyNumberFormat="1" applyBorder="1" applyAlignment="1">
      <alignment horizontal="center" vertical="center"/>
    </xf>
    <xf numFmtId="4" fontId="0" fillId="0" borderId="1" xfId="0" applyNumberFormat="1" applyBorder="1" applyAlignment="1">
      <alignment horizontal="center" vertical="center"/>
    </xf>
    <xf numFmtId="0" fontId="0" fillId="0" borderId="4" xfId="0" applyBorder="1"/>
    <xf numFmtId="2" fontId="0" fillId="0" borderId="4" xfId="0" applyNumberFormat="1" applyBorder="1"/>
    <xf numFmtId="0" fontId="6" fillId="0" borderId="0" xfId="0" applyFont="1" applyAlignment="1" applyProtection="1">
      <alignment horizontal="center"/>
      <protection locked="0"/>
    </xf>
    <xf numFmtId="0" fontId="9" fillId="0" borderId="4" xfId="0" applyFont="1" applyBorder="1" applyAlignment="1" applyProtection="1">
      <alignment horizontal="right"/>
      <protection locked="0"/>
    </xf>
    <xf numFmtId="0" fontId="0" fillId="0" borderId="5" xfId="0" applyBorder="1" applyAlignment="1" applyProtection="1">
      <alignment horizontal="right"/>
      <protection locked="0"/>
    </xf>
    <xf numFmtId="0" fontId="6" fillId="0" borderId="4" xfId="0" applyFont="1" applyBorder="1" applyAlignment="1">
      <alignment horizontal="right"/>
    </xf>
    <xf numFmtId="0" fontId="6" fillId="0" borderId="4" xfId="1" applyBorder="1" applyAlignment="1" applyProtection="1">
      <alignment horizontal="right" vertical="center"/>
      <protection locked="0"/>
    </xf>
    <xf numFmtId="0" fontId="6" fillId="0" borderId="4" xfId="0" applyFont="1" applyBorder="1" applyAlignment="1" applyProtection="1">
      <alignment horizontal="right"/>
      <protection locked="0"/>
    </xf>
    <xf numFmtId="0" fontId="10" fillId="0" borderId="4" xfId="0" applyFont="1" applyBorder="1" applyAlignment="1" applyProtection="1">
      <alignment horizontal="center"/>
      <protection locked="0"/>
    </xf>
    <xf numFmtId="0" fontId="14" fillId="0" borderId="5" xfId="0" applyFont="1" applyBorder="1" applyAlignment="1" applyProtection="1">
      <alignment horizontal="right" vertical="center"/>
      <protection locked="0"/>
    </xf>
    <xf numFmtId="0" fontId="14" fillId="0" borderId="6" xfId="0" applyFont="1" applyBorder="1" applyAlignment="1" applyProtection="1">
      <alignment horizontal="right" vertical="center"/>
      <protection locked="0"/>
    </xf>
    <xf numFmtId="0" fontId="11" fillId="0" borderId="6" xfId="0" applyFont="1" applyBorder="1" applyAlignment="1" applyProtection="1">
      <alignment horizontal="right"/>
      <protection locked="0"/>
    </xf>
    <xf numFmtId="0" fontId="11" fillId="0" borderId="4" xfId="0" applyFont="1" applyBorder="1" applyAlignment="1" applyProtection="1">
      <alignment horizontal="right"/>
      <protection locked="0"/>
    </xf>
    <xf numFmtId="0" fontId="6" fillId="0" borderId="3" xfId="1" applyBorder="1" applyAlignment="1" applyProtection="1">
      <alignment horizontal="center" textRotation="90" wrapText="1"/>
      <protection locked="0"/>
    </xf>
    <xf numFmtId="0" fontId="6" fillId="0" borderId="2" xfId="1" applyBorder="1" applyAlignment="1" applyProtection="1">
      <alignment horizontal="center" textRotation="90" wrapText="1"/>
      <protection locked="0"/>
    </xf>
    <xf numFmtId="20" fontId="6" fillId="0" borderId="3" xfId="1" applyNumberFormat="1" applyBorder="1" applyAlignment="1" applyProtection="1">
      <alignment horizontal="center" textRotation="90"/>
      <protection locked="0"/>
    </xf>
    <xf numFmtId="0" fontId="3" fillId="0" borderId="2" xfId="1" applyFont="1" applyBorder="1" applyAlignment="1" applyProtection="1">
      <alignment horizontal="center" textRotation="90"/>
      <protection locked="0"/>
    </xf>
    <xf numFmtId="0" fontId="6" fillId="0" borderId="3" xfId="1" applyBorder="1" applyAlignment="1" applyProtection="1">
      <alignment horizontal="center" textRotation="90"/>
      <protection locked="0"/>
    </xf>
    <xf numFmtId="164" fontId="6" fillId="0" borderId="3" xfId="1" applyNumberFormat="1" applyBorder="1" applyAlignment="1" applyProtection="1">
      <alignment horizontal="center" textRotation="90" wrapText="1"/>
      <protection locked="0"/>
    </xf>
    <xf numFmtId="164" fontId="6" fillId="0" borderId="2" xfId="1" applyNumberFormat="1" applyBorder="1" applyAlignment="1" applyProtection="1">
      <alignment horizontal="center" textRotation="90" wrapText="1"/>
      <protection locked="0"/>
    </xf>
    <xf numFmtId="0" fontId="6" fillId="0" borderId="9" xfId="1" applyBorder="1" applyAlignment="1" applyProtection="1">
      <alignment horizontal="center" textRotation="90" wrapText="1"/>
      <protection locked="0"/>
    </xf>
    <xf numFmtId="0" fontId="6" fillId="0" borderId="10" xfId="1" applyBorder="1" applyAlignment="1" applyProtection="1">
      <alignment horizontal="center" textRotation="90" wrapText="1"/>
      <protection locked="0"/>
    </xf>
    <xf numFmtId="0" fontId="6" fillId="0" borderId="7" xfId="1" applyBorder="1" applyAlignment="1" applyProtection="1">
      <alignment horizontal="center" textRotation="90" wrapText="1"/>
      <protection locked="0"/>
    </xf>
    <xf numFmtId="0" fontId="6" fillId="0" borderId="8" xfId="1" applyBorder="1" applyAlignment="1" applyProtection="1">
      <alignment horizontal="center" textRotation="90" wrapText="1"/>
      <protection locked="0"/>
    </xf>
    <xf numFmtId="0" fontId="6" fillId="0" borderId="1" xfId="1" applyBorder="1" applyAlignment="1" applyProtection="1">
      <alignment horizontal="center" textRotation="90" wrapText="1"/>
      <protection locked="0"/>
    </xf>
    <xf numFmtId="0" fontId="6" fillId="0" borderId="0" xfId="0" applyFont="1" applyAlignment="1" applyProtection="1">
      <alignment horizontal="center" vertical="center"/>
      <protection locked="0"/>
    </xf>
    <xf numFmtId="0" fontId="6" fillId="0" borderId="9" xfId="1" applyBorder="1" applyAlignment="1" applyProtection="1">
      <alignment horizontal="center" textRotation="90"/>
      <protection locked="0"/>
    </xf>
    <xf numFmtId="0" fontId="6" fillId="0" borderId="10" xfId="1" applyBorder="1" applyAlignment="1" applyProtection="1">
      <alignment horizontal="center" textRotation="90"/>
      <protection locked="0"/>
    </xf>
    <xf numFmtId="0" fontId="6" fillId="0" borderId="14" xfId="1" applyBorder="1" applyAlignment="1" applyProtection="1">
      <alignment horizontal="center" textRotation="90"/>
      <protection locked="0"/>
    </xf>
    <xf numFmtId="0" fontId="3" fillId="0" borderId="13" xfId="1" applyFont="1" applyBorder="1" applyAlignment="1" applyProtection="1">
      <alignment horizontal="center" textRotation="90"/>
      <protection locked="0"/>
    </xf>
    <xf numFmtId="0" fontId="6" fillId="0" borderId="2" xfId="1" applyBorder="1" applyAlignment="1" applyProtection="1">
      <alignment horizontal="center" textRotation="90"/>
      <protection locked="0"/>
    </xf>
    <xf numFmtId="0" fontId="6" fillId="0" borderId="7" xfId="1" applyBorder="1" applyAlignment="1" applyProtection="1">
      <alignment horizontal="center" textRotation="90"/>
      <protection locked="0"/>
    </xf>
    <xf numFmtId="0" fontId="6" fillId="0" borderId="8" xfId="1" applyBorder="1" applyAlignment="1" applyProtection="1">
      <alignment horizontal="center" textRotation="90"/>
      <protection locked="0"/>
    </xf>
    <xf numFmtId="0" fontId="6" fillId="0" borderId="1" xfId="1" applyBorder="1" applyAlignment="1" applyProtection="1">
      <alignment horizontal="center" textRotation="90"/>
      <protection locked="0"/>
    </xf>
    <xf numFmtId="0" fontId="15" fillId="0" borderId="0" xfId="0" applyFont="1" applyAlignment="1" applyProtection="1">
      <alignment horizontal="center" vertical="center" textRotation="90"/>
      <protection locked="0"/>
    </xf>
    <xf numFmtId="49" fontId="6" fillId="0" borderId="4" xfId="0" applyNumberFormat="1" applyFont="1" applyBorder="1" applyAlignment="1" applyProtection="1">
      <alignment horizontal="left"/>
      <protection locked="0"/>
    </xf>
    <xf numFmtId="0" fontId="0" fillId="0" borderId="0" xfId="0" applyAlignment="1">
      <alignment horizontal="center"/>
    </xf>
    <xf numFmtId="0" fontId="6" fillId="0" borderId="0" xfId="0" applyFont="1" applyAlignment="1">
      <alignment horizontal="center" vertical="center" wrapText="1"/>
    </xf>
    <xf numFmtId="0" fontId="0" fillId="0" borderId="0" xfId="0" applyAlignment="1">
      <alignment horizontal="center" vertical="center"/>
    </xf>
    <xf numFmtId="0" fontId="6" fillId="0" borderId="11" xfId="1" applyBorder="1" applyAlignment="1">
      <alignment horizontal="center" vertical="center"/>
    </xf>
    <xf numFmtId="0" fontId="6" fillId="0" borderId="12" xfId="1" applyBorder="1" applyAlignment="1">
      <alignment horizontal="center" vertical="center"/>
    </xf>
    <xf numFmtId="0" fontId="6" fillId="0" borderId="7" xfId="1" applyBorder="1" applyAlignment="1">
      <alignment horizontal="center" vertical="center"/>
    </xf>
    <xf numFmtId="0" fontId="6" fillId="0" borderId="9" xfId="1" applyBorder="1" applyAlignment="1">
      <alignment horizontal="center" vertical="center"/>
    </xf>
    <xf numFmtId="0" fontId="6" fillId="0" borderId="8" xfId="1" applyBorder="1" applyAlignment="1">
      <alignment horizontal="center" vertical="center"/>
    </xf>
    <xf numFmtId="0" fontId="6" fillId="0" borderId="10" xfId="1" applyBorder="1" applyAlignment="1">
      <alignment horizontal="center" vertical="center"/>
    </xf>
  </cellXfs>
  <cellStyles count="3">
    <cellStyle name="Standard" xfId="0" builtinId="0"/>
    <cellStyle name="Standard 2" xfId="1" xr:uid="{54ED699B-7A38-9C4E-B350-2B407442E4F5}"/>
    <cellStyle name="Standard 3" xfId="2" xr:uid="{DBF9B417-C288-B54A-8E9A-46936C735EEC}"/>
  </cellStyles>
  <dxfs count="3">
    <dxf>
      <font>
        <color theme="0"/>
      </font>
      <fill>
        <patternFill>
          <bgColor rgb="FF005EB8"/>
        </patternFill>
      </fill>
    </dxf>
    <dxf>
      <font>
        <color theme="0"/>
      </font>
      <fill>
        <patternFill>
          <bgColor rgb="FFFF0000"/>
        </patternFill>
      </fill>
    </dxf>
    <dxf>
      <font>
        <color theme="0"/>
      </font>
      <fill>
        <patternFill>
          <bgColor rgb="FF005EB8"/>
        </patternFill>
      </fill>
    </dxf>
  </dxfs>
  <tableStyles count="0" defaultTableStyle="TableStyleMedium2" defaultPivotStyle="PivotStyleLight16"/>
  <colors>
    <mruColors>
      <color rgb="FF9FD6E7"/>
      <color rgb="FF9FD5E6"/>
      <color rgb="FF3CB3E8"/>
      <color rgb="FF005EB8"/>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27</xdr:col>
      <xdr:colOff>95250</xdr:colOff>
      <xdr:row>0</xdr:row>
      <xdr:rowOff>111125</xdr:rowOff>
    </xdr:from>
    <xdr:to>
      <xdr:col>28</xdr:col>
      <xdr:colOff>564078</xdr:colOff>
      <xdr:row>7</xdr:row>
      <xdr:rowOff>15875</xdr:rowOff>
    </xdr:to>
    <xdr:pic>
      <xdr:nvPicPr>
        <xdr:cNvPr id="3" name="Grafik 2">
          <a:extLst>
            <a:ext uri="{FF2B5EF4-FFF2-40B4-BE49-F238E27FC236}">
              <a16:creationId xmlns:a16="http://schemas.microsoft.com/office/drawing/2014/main" id="{2D5526AB-A296-107D-32A5-94F0A771E8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38625" y="111125"/>
          <a:ext cx="1072078" cy="1238250"/>
        </a:xfrm>
        <a:prstGeom prst="rect">
          <a:avLst/>
        </a:prstGeom>
      </xdr:spPr>
    </xdr:pic>
    <xdr:clientData/>
  </xdr:twoCellAnchor>
  <xdr:twoCellAnchor editAs="oneCell">
    <xdr:from>
      <xdr:col>27</xdr:col>
      <xdr:colOff>111125</xdr:colOff>
      <xdr:row>8</xdr:row>
      <xdr:rowOff>15875</xdr:rowOff>
    </xdr:from>
    <xdr:to>
      <xdr:col>28</xdr:col>
      <xdr:colOff>539750</xdr:colOff>
      <xdr:row>14</xdr:row>
      <xdr:rowOff>154120</xdr:rowOff>
    </xdr:to>
    <xdr:pic>
      <xdr:nvPicPr>
        <xdr:cNvPr id="7" name="Grafik 6">
          <a:extLst>
            <a:ext uri="{FF2B5EF4-FFF2-40B4-BE49-F238E27FC236}">
              <a16:creationId xmlns:a16="http://schemas.microsoft.com/office/drawing/2014/main" id="{2E10EB08-777E-6556-5ED7-E5E8D575A9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54500" y="1444625"/>
          <a:ext cx="1031875" cy="1281245"/>
        </a:xfrm>
        <a:prstGeom prst="rect">
          <a:avLst/>
        </a:prstGeom>
      </xdr:spPr>
    </xdr:pic>
    <xdr:clientData/>
  </xdr:twoCellAnchor>
  <xdr:twoCellAnchor editAs="oneCell">
    <xdr:from>
      <xdr:col>39</xdr:col>
      <xdr:colOff>603249</xdr:colOff>
      <xdr:row>0</xdr:row>
      <xdr:rowOff>0</xdr:rowOff>
    </xdr:from>
    <xdr:to>
      <xdr:col>44</xdr:col>
      <xdr:colOff>301624</xdr:colOff>
      <xdr:row>14</xdr:row>
      <xdr:rowOff>47624</xdr:rowOff>
    </xdr:to>
    <xdr:pic>
      <xdr:nvPicPr>
        <xdr:cNvPr id="2" name="Grafik 1">
          <a:extLst>
            <a:ext uri="{FF2B5EF4-FFF2-40B4-BE49-F238E27FC236}">
              <a16:creationId xmlns:a16="http://schemas.microsoft.com/office/drawing/2014/main" id="{D89F4857-6384-9BA1-BD14-50823C10EE8A}"/>
            </a:ext>
          </a:extLst>
        </xdr:cNvPr>
        <xdr:cNvPicPr>
          <a:picLocks noChangeAspect="1"/>
        </xdr:cNvPicPr>
      </xdr:nvPicPr>
      <xdr:blipFill>
        <a:blip xmlns:r="http://schemas.openxmlformats.org/officeDocument/2006/relationships" r:embed="rId3"/>
        <a:stretch>
          <a:fillRect/>
        </a:stretch>
      </xdr:blipFill>
      <xdr:spPr>
        <a:xfrm>
          <a:off x="19240499" y="0"/>
          <a:ext cx="2714625" cy="2714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685800</xdr:colOff>
      <xdr:row>0</xdr:row>
      <xdr:rowOff>0</xdr:rowOff>
    </xdr:from>
    <xdr:to>
      <xdr:col>6</xdr:col>
      <xdr:colOff>203200</xdr:colOff>
      <xdr:row>4</xdr:row>
      <xdr:rowOff>114796</xdr:rowOff>
    </xdr:to>
    <xdr:pic>
      <xdr:nvPicPr>
        <xdr:cNvPr id="2" name="Grafik 1">
          <a:extLst>
            <a:ext uri="{FF2B5EF4-FFF2-40B4-BE49-F238E27FC236}">
              <a16:creationId xmlns:a16="http://schemas.microsoft.com/office/drawing/2014/main" id="{FEFC8557-02F4-FB45-8090-B69450F169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6800" y="0"/>
          <a:ext cx="2819400" cy="82599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dimension ref="A1:BU1008"/>
  <sheetViews>
    <sheetView showZeros="0" tabSelected="1" view="pageBreakPreview" zoomScale="80" zoomScaleNormal="85" zoomScaleSheetLayoutView="80" workbookViewId="0">
      <pane ySplit="18" topLeftCell="A21" activePane="bottomLeft" state="frozen"/>
      <selection pane="bottomLeft" activeCell="AQ25" sqref="AQ25"/>
    </sheetView>
  </sheetViews>
  <sheetFormatPr baseColWidth="10" defaultColWidth="12.6640625" defaultRowHeight="15" customHeight="1" outlineLevelRow="1" x14ac:dyDescent="0.15"/>
  <cols>
    <col min="1" max="1" width="8.83203125" customWidth="1"/>
    <col min="2" max="8" width="7.83203125" hidden="1" customWidth="1"/>
    <col min="9" max="20" width="7.83203125" customWidth="1"/>
    <col min="21" max="25" width="7.83203125" hidden="1" customWidth="1"/>
    <col min="26" max="36" width="7.83203125" customWidth="1"/>
    <col min="37" max="37" width="36.83203125" customWidth="1"/>
    <col min="38" max="44" width="7.83203125" customWidth="1"/>
    <col min="45" max="45" width="8.83203125" customWidth="1"/>
    <col min="46" max="73" width="7.83203125" customWidth="1"/>
    <col min="74" max="83" width="11" customWidth="1"/>
  </cols>
  <sheetData>
    <row r="1" spans="1:73" ht="15" customHeight="1" outlineLevel="1" x14ac:dyDescent="0.15">
      <c r="A1" s="36" t="s">
        <v>34</v>
      </c>
      <c r="B1" s="37"/>
      <c r="C1" s="37"/>
      <c r="D1" s="37"/>
      <c r="E1" s="43"/>
      <c r="F1" s="43"/>
      <c r="G1" s="37"/>
      <c r="H1" s="37"/>
      <c r="I1" s="125" t="s">
        <v>63</v>
      </c>
      <c r="J1" s="125"/>
      <c r="K1" s="125"/>
      <c r="L1" s="125"/>
      <c r="M1" s="38" t="s">
        <v>64</v>
      </c>
      <c r="N1" s="39"/>
      <c r="O1" s="125" t="s">
        <v>65</v>
      </c>
      <c r="P1" s="125"/>
      <c r="Q1" s="125"/>
      <c r="R1" s="125"/>
      <c r="S1" s="125"/>
      <c r="T1" s="125"/>
      <c r="U1" s="41"/>
      <c r="V1" s="38"/>
      <c r="W1" s="40"/>
      <c r="X1" s="41"/>
      <c r="Y1" s="41"/>
      <c r="Z1" s="38" t="s">
        <v>64</v>
      </c>
      <c r="AA1" s="36"/>
      <c r="AB1" s="148"/>
      <c r="AC1" s="148"/>
      <c r="AD1" s="36"/>
      <c r="AE1" s="77" t="s">
        <v>66</v>
      </c>
      <c r="AF1" s="125" t="s">
        <v>62</v>
      </c>
      <c r="AG1" s="125"/>
      <c r="AH1" s="125"/>
      <c r="AI1" s="77" t="s">
        <v>62</v>
      </c>
      <c r="AJ1" s="39"/>
      <c r="AK1" s="78" t="s">
        <v>67</v>
      </c>
      <c r="AL1" s="37"/>
      <c r="AM1" s="37"/>
      <c r="AN1" s="37"/>
      <c r="AO1" s="116"/>
      <c r="AP1" s="116"/>
      <c r="AQ1" s="116"/>
      <c r="AR1" s="116"/>
      <c r="AS1" s="37"/>
      <c r="AT1" s="39"/>
      <c r="AU1" s="39"/>
      <c r="AV1" s="39"/>
      <c r="AW1" s="39"/>
      <c r="AX1" s="39"/>
      <c r="AY1" s="39"/>
      <c r="AZ1" s="39"/>
      <c r="BA1" s="39"/>
      <c r="BB1" s="39"/>
      <c r="BC1" s="39"/>
      <c r="BD1" s="39"/>
      <c r="BE1" s="39"/>
      <c r="BF1" s="39"/>
      <c r="BG1" s="39"/>
      <c r="BH1" s="39"/>
      <c r="BI1" s="42"/>
      <c r="BJ1" s="39"/>
      <c r="BK1" s="39"/>
      <c r="BL1" s="39"/>
      <c r="BM1" s="39"/>
      <c r="BN1" s="39"/>
      <c r="BO1" s="42"/>
      <c r="BP1" s="39"/>
      <c r="BQ1" s="39"/>
      <c r="BR1" s="39"/>
      <c r="BS1" s="39"/>
      <c r="BT1" s="39"/>
      <c r="BU1" s="39"/>
    </row>
    <row r="2" spans="1:73" ht="15" customHeight="1" outlineLevel="1" x14ac:dyDescent="0.15">
      <c r="A2" s="81"/>
      <c r="B2" s="43"/>
      <c r="C2" s="43"/>
      <c r="D2" s="43"/>
      <c r="E2" s="43"/>
      <c r="F2" s="43"/>
      <c r="G2" s="43"/>
      <c r="H2" s="43">
        <v>2</v>
      </c>
      <c r="I2" s="117"/>
      <c r="J2" s="117"/>
      <c r="K2" s="117"/>
      <c r="L2" s="117"/>
      <c r="M2" s="44"/>
      <c r="N2" s="39"/>
      <c r="O2" s="121" t="s">
        <v>93</v>
      </c>
      <c r="P2" s="121"/>
      <c r="Q2" s="121"/>
      <c r="R2" s="121"/>
      <c r="S2" s="121"/>
      <c r="T2" s="121"/>
      <c r="U2" s="45"/>
      <c r="V2" s="44"/>
      <c r="W2" s="43"/>
      <c r="X2" s="45"/>
      <c r="Y2" s="45"/>
      <c r="Z2" s="44">
        <v>0.35833333333333334</v>
      </c>
      <c r="AA2" s="62"/>
      <c r="AB2" s="148"/>
      <c r="AC2" s="148"/>
      <c r="AD2" s="62"/>
      <c r="AE2" s="51">
        <v>1</v>
      </c>
      <c r="AF2" s="119" t="s">
        <v>129</v>
      </c>
      <c r="AG2" s="119"/>
      <c r="AH2" s="119"/>
      <c r="AI2" s="72">
        <f t="shared" ref="AI2:AI15" si="0">SUMIF($AF$21:$AF$386,AE2,$AG$21:$AG$387)</f>
        <v>0</v>
      </c>
      <c r="AJ2" s="39"/>
      <c r="AK2" s="83" t="s">
        <v>68</v>
      </c>
      <c r="AL2" s="149"/>
      <c r="AM2" s="149"/>
      <c r="AN2" s="17">
        <v>0.33333333333333331</v>
      </c>
      <c r="AO2" s="116"/>
      <c r="AP2" s="116"/>
      <c r="AQ2" s="116"/>
      <c r="AR2" s="116"/>
      <c r="AS2" s="59"/>
      <c r="AT2" s="39"/>
      <c r="AU2" s="39"/>
      <c r="AV2" s="39"/>
      <c r="AW2" s="39"/>
      <c r="AX2" s="39"/>
      <c r="AY2" s="49"/>
      <c r="AZ2" s="49"/>
      <c r="BA2" s="49"/>
      <c r="BB2" s="49"/>
      <c r="BC2" s="49"/>
      <c r="BD2" s="49"/>
      <c r="BE2" s="49"/>
      <c r="BF2" s="49"/>
      <c r="BG2" s="49"/>
      <c r="BH2" s="49"/>
      <c r="BI2" s="42"/>
      <c r="BJ2" s="50"/>
      <c r="BK2" s="50"/>
      <c r="BL2" s="50"/>
      <c r="BM2" s="50"/>
      <c r="BN2" s="50"/>
      <c r="BO2" s="39"/>
      <c r="BP2" s="50"/>
      <c r="BQ2" s="50"/>
      <c r="BR2" s="50"/>
      <c r="BS2" s="50"/>
      <c r="BT2" s="50"/>
      <c r="BU2" s="50"/>
    </row>
    <row r="3" spans="1:73" ht="15" customHeight="1" outlineLevel="1" x14ac:dyDescent="0.15">
      <c r="A3" s="81"/>
      <c r="B3" s="43"/>
      <c r="C3" s="43"/>
      <c r="D3" s="43"/>
      <c r="E3" s="43"/>
      <c r="F3" s="43"/>
      <c r="G3" s="43"/>
      <c r="H3" s="43">
        <v>3</v>
      </c>
      <c r="I3" s="117"/>
      <c r="J3" s="117"/>
      <c r="K3" s="117"/>
      <c r="L3" s="117"/>
      <c r="M3" s="44"/>
      <c r="N3" s="39"/>
      <c r="O3" s="121" t="s">
        <v>94</v>
      </c>
      <c r="P3" s="121"/>
      <c r="Q3" s="121"/>
      <c r="R3" s="121"/>
      <c r="S3" s="121"/>
      <c r="T3" s="121"/>
      <c r="U3" s="45"/>
      <c r="V3" s="44"/>
      <c r="W3" s="43"/>
      <c r="X3" s="45"/>
      <c r="Y3" s="45"/>
      <c r="Z3" s="44">
        <v>0.29166666666666669</v>
      </c>
      <c r="AA3" s="62"/>
      <c r="AB3" s="148"/>
      <c r="AC3" s="148"/>
      <c r="AD3" s="62"/>
      <c r="AE3" s="51">
        <v>2</v>
      </c>
      <c r="AF3" s="119" t="s">
        <v>130</v>
      </c>
      <c r="AG3" s="119"/>
      <c r="AH3" s="119"/>
      <c r="AI3" s="72">
        <f t="shared" si="0"/>
        <v>0</v>
      </c>
      <c r="AJ3" s="39"/>
      <c r="AK3" s="83" t="s">
        <v>69</v>
      </c>
      <c r="AL3" s="47"/>
      <c r="AM3" s="47"/>
      <c r="AN3" s="17">
        <v>6.666666666666667</v>
      </c>
      <c r="AO3" s="116"/>
      <c r="AP3" s="116"/>
      <c r="AQ3" s="116"/>
      <c r="AR3" s="116"/>
      <c r="AS3" s="39"/>
      <c r="AT3" s="39"/>
      <c r="AU3" s="39"/>
      <c r="AV3" s="39"/>
      <c r="AW3" s="39"/>
      <c r="AX3" s="39"/>
      <c r="AY3" s="49"/>
      <c r="AZ3" s="49"/>
      <c r="BA3" s="49"/>
      <c r="BB3" s="49"/>
      <c r="BC3" s="49"/>
      <c r="BD3" s="49"/>
      <c r="BE3" s="49"/>
      <c r="BF3" s="49"/>
      <c r="BG3" s="49"/>
      <c r="BH3" s="49"/>
      <c r="BI3" s="42"/>
      <c r="BJ3" s="50"/>
      <c r="BK3" s="50"/>
      <c r="BL3" s="50"/>
      <c r="BM3" s="50"/>
      <c r="BN3" s="50"/>
      <c r="BO3" s="37"/>
      <c r="BP3" s="50"/>
      <c r="BQ3" s="50"/>
      <c r="BR3" s="50"/>
      <c r="BS3" s="50"/>
      <c r="BT3" s="50"/>
      <c r="BU3" s="50"/>
    </row>
    <row r="4" spans="1:73" ht="15" customHeight="1" outlineLevel="1" x14ac:dyDescent="0.15">
      <c r="A4" s="81"/>
      <c r="B4" s="46"/>
      <c r="C4" s="43"/>
      <c r="D4" s="43"/>
      <c r="E4" s="43"/>
      <c r="F4" s="43"/>
      <c r="G4" s="43"/>
      <c r="H4" s="43">
        <v>4</v>
      </c>
      <c r="I4" s="117"/>
      <c r="J4" s="117"/>
      <c r="K4" s="117"/>
      <c r="L4" s="117"/>
      <c r="M4" s="44"/>
      <c r="N4" s="39"/>
      <c r="O4" s="121" t="s">
        <v>95</v>
      </c>
      <c r="P4" s="121"/>
      <c r="Q4" s="121"/>
      <c r="R4" s="121"/>
      <c r="S4" s="121"/>
      <c r="T4" s="121"/>
      <c r="U4" s="45"/>
      <c r="V4" s="44"/>
      <c r="W4" s="43"/>
      <c r="X4" s="45"/>
      <c r="Y4" s="45"/>
      <c r="Z4" s="44">
        <v>0.35833333333333334</v>
      </c>
      <c r="AA4" s="62"/>
      <c r="AB4" s="148"/>
      <c r="AC4" s="148"/>
      <c r="AD4" s="62"/>
      <c r="AE4" s="51">
        <v>3</v>
      </c>
      <c r="AF4" s="119" t="s">
        <v>132</v>
      </c>
      <c r="AG4" s="119"/>
      <c r="AH4" s="119"/>
      <c r="AI4" s="72">
        <f t="shared" si="0"/>
        <v>0</v>
      </c>
      <c r="AJ4" s="39"/>
      <c r="AK4" s="83" t="s">
        <v>70</v>
      </c>
      <c r="AL4" s="47"/>
      <c r="AM4" s="47"/>
      <c r="AN4" s="17">
        <f>AN2+AN3</f>
        <v>7</v>
      </c>
      <c r="AO4" s="116"/>
      <c r="AP4" s="116"/>
      <c r="AQ4" s="116"/>
      <c r="AR4" s="116"/>
      <c r="AS4" s="39"/>
      <c r="AT4" s="39"/>
      <c r="AU4" s="39"/>
      <c r="AV4" s="39"/>
      <c r="AW4" s="39"/>
      <c r="AX4" s="39"/>
      <c r="AY4" s="49"/>
      <c r="AZ4" s="49"/>
      <c r="BA4" s="49"/>
      <c r="BB4" s="49"/>
      <c r="BC4" s="49"/>
      <c r="BD4" s="49"/>
      <c r="BE4" s="49"/>
      <c r="BF4" s="49"/>
      <c r="BG4" s="49"/>
      <c r="BH4" s="49"/>
      <c r="BI4" s="42"/>
      <c r="BJ4" s="50"/>
      <c r="BK4" s="50"/>
      <c r="BL4" s="50"/>
      <c r="BM4" s="50"/>
      <c r="BN4" s="50"/>
      <c r="BO4" s="37"/>
      <c r="BP4" s="50"/>
      <c r="BQ4" s="50"/>
      <c r="BR4" s="50"/>
      <c r="BS4" s="50"/>
      <c r="BT4" s="50"/>
      <c r="BU4" s="50"/>
    </row>
    <row r="5" spans="1:73" ht="15" customHeight="1" outlineLevel="1" x14ac:dyDescent="0.15">
      <c r="A5" s="81"/>
      <c r="B5" s="46"/>
      <c r="C5" s="51"/>
      <c r="D5" s="43"/>
      <c r="E5" s="43"/>
      <c r="F5" s="43"/>
      <c r="G5" s="51"/>
      <c r="H5" s="43">
        <v>5</v>
      </c>
      <c r="I5" s="117"/>
      <c r="J5" s="117"/>
      <c r="K5" s="117"/>
      <c r="L5" s="117"/>
      <c r="M5" s="44">
        <v>0</v>
      </c>
      <c r="N5" s="39"/>
      <c r="O5" s="121" t="s">
        <v>96</v>
      </c>
      <c r="P5" s="121"/>
      <c r="Q5" s="121"/>
      <c r="R5" s="121"/>
      <c r="S5" s="121"/>
      <c r="T5" s="121"/>
      <c r="U5" s="45"/>
      <c r="V5" s="44"/>
      <c r="W5" s="43"/>
      <c r="X5" s="45"/>
      <c r="Y5" s="45"/>
      <c r="Z5" s="44">
        <v>0.31666666666666665</v>
      </c>
      <c r="AA5" s="62"/>
      <c r="AB5" s="148"/>
      <c r="AC5" s="148"/>
      <c r="AD5" s="62"/>
      <c r="AE5" s="51">
        <v>4</v>
      </c>
      <c r="AF5" s="119" t="s">
        <v>131</v>
      </c>
      <c r="AG5" s="119"/>
      <c r="AH5" s="119"/>
      <c r="AI5" s="72">
        <f t="shared" si="0"/>
        <v>0</v>
      </c>
      <c r="AJ5" s="39"/>
      <c r="AK5" s="83" t="s">
        <v>71</v>
      </c>
      <c r="AL5" s="47"/>
      <c r="AM5" s="47"/>
      <c r="AN5" s="17"/>
      <c r="AO5" s="116"/>
      <c r="AP5" s="116"/>
      <c r="AQ5" s="116"/>
      <c r="AR5" s="116"/>
      <c r="AS5" s="39"/>
      <c r="AT5" s="39"/>
      <c r="AU5" s="39"/>
      <c r="AV5" s="39"/>
      <c r="AW5" s="39"/>
      <c r="AX5" s="52"/>
      <c r="AY5" s="49"/>
      <c r="AZ5" s="49"/>
      <c r="BA5" s="49"/>
      <c r="BB5" s="49"/>
      <c r="BC5" s="49"/>
      <c r="BD5" s="49"/>
      <c r="BE5" s="49"/>
      <c r="BF5" s="49"/>
      <c r="BG5" s="49"/>
      <c r="BH5" s="49"/>
      <c r="BI5" s="42"/>
      <c r="BJ5" s="50"/>
      <c r="BK5" s="50"/>
      <c r="BL5" s="50"/>
      <c r="BM5" s="50"/>
      <c r="BN5" s="50"/>
      <c r="BO5" s="37"/>
      <c r="BP5" s="50"/>
      <c r="BQ5" s="50"/>
      <c r="BR5" s="50"/>
      <c r="BS5" s="50"/>
      <c r="BT5" s="50"/>
      <c r="BU5" s="50"/>
    </row>
    <row r="6" spans="1:73" ht="15" customHeight="1" outlineLevel="1" x14ac:dyDescent="0.15">
      <c r="A6" s="81"/>
      <c r="B6" s="43"/>
      <c r="C6" s="43"/>
      <c r="D6" s="43"/>
      <c r="E6" s="43"/>
      <c r="F6" s="43"/>
      <c r="G6" s="43"/>
      <c r="H6" s="43">
        <v>6</v>
      </c>
      <c r="I6" s="117"/>
      <c r="J6" s="117"/>
      <c r="K6" s="117"/>
      <c r="L6" s="117"/>
      <c r="M6" s="44">
        <v>0</v>
      </c>
      <c r="N6" s="39"/>
      <c r="O6" s="121" t="s">
        <v>97</v>
      </c>
      <c r="P6" s="121"/>
      <c r="Q6" s="121"/>
      <c r="R6" s="121"/>
      <c r="S6" s="121"/>
      <c r="T6" s="121"/>
      <c r="U6" s="45"/>
      <c r="V6" s="44"/>
      <c r="W6" s="43"/>
      <c r="X6" s="45"/>
      <c r="Y6" s="45"/>
      <c r="Z6" s="44">
        <v>0.29166666666666669</v>
      </c>
      <c r="AA6" s="62"/>
      <c r="AB6" s="148"/>
      <c r="AC6" s="148"/>
      <c r="AD6" s="62"/>
      <c r="AE6" s="51">
        <v>5</v>
      </c>
      <c r="AF6" s="119" t="s">
        <v>133</v>
      </c>
      <c r="AG6" s="119"/>
      <c r="AH6" s="119"/>
      <c r="AI6" s="72">
        <f t="shared" si="0"/>
        <v>0</v>
      </c>
      <c r="AJ6" s="39"/>
      <c r="AK6" s="83" t="s">
        <v>72</v>
      </c>
      <c r="AL6" s="53"/>
      <c r="AM6" s="54"/>
      <c r="AN6" s="20">
        <v>0.125</v>
      </c>
      <c r="AO6" s="116"/>
      <c r="AP6" s="116"/>
      <c r="AQ6" s="116"/>
      <c r="AR6" s="116"/>
      <c r="AS6" s="39"/>
      <c r="AT6" s="39"/>
      <c r="AU6" s="39"/>
      <c r="AV6" s="39"/>
      <c r="AW6" s="39"/>
      <c r="AX6" s="52"/>
      <c r="AY6" s="49"/>
      <c r="AZ6" s="49"/>
      <c r="BA6" s="49"/>
      <c r="BB6" s="49"/>
      <c r="BC6" s="49"/>
      <c r="BD6" s="49"/>
      <c r="BE6" s="49"/>
      <c r="BF6" s="49"/>
      <c r="BG6" s="49"/>
      <c r="BH6" s="49"/>
      <c r="BI6" s="42"/>
      <c r="BJ6" s="50"/>
      <c r="BK6" s="50"/>
      <c r="BL6" s="50"/>
      <c r="BM6" s="50"/>
      <c r="BN6" s="50"/>
      <c r="BO6" s="42"/>
      <c r="BP6" s="50"/>
      <c r="BQ6" s="50"/>
      <c r="BR6" s="50"/>
      <c r="BS6" s="50"/>
      <c r="BT6" s="50"/>
      <c r="BU6" s="50"/>
    </row>
    <row r="7" spans="1:73" ht="15" customHeight="1" outlineLevel="1" x14ac:dyDescent="0.15">
      <c r="A7" s="81"/>
      <c r="B7" s="46"/>
      <c r="C7" s="43"/>
      <c r="D7" s="43"/>
      <c r="E7" s="43"/>
      <c r="F7" s="43"/>
      <c r="G7" s="43"/>
      <c r="H7" s="43">
        <v>7</v>
      </c>
      <c r="I7" s="117"/>
      <c r="J7" s="117"/>
      <c r="K7" s="117"/>
      <c r="L7" s="117"/>
      <c r="M7" s="44">
        <v>0</v>
      </c>
      <c r="N7" s="39"/>
      <c r="O7" s="121" t="s">
        <v>98</v>
      </c>
      <c r="P7" s="121"/>
      <c r="Q7" s="121"/>
      <c r="R7" s="121"/>
      <c r="S7" s="121"/>
      <c r="T7" s="121"/>
      <c r="U7" s="45"/>
      <c r="V7" s="44"/>
      <c r="W7" s="43"/>
      <c r="X7" s="45"/>
      <c r="Y7" s="45"/>
      <c r="Z7" s="44">
        <v>0.29166666666666669</v>
      </c>
      <c r="AA7" s="62"/>
      <c r="AB7" s="148"/>
      <c r="AC7" s="148"/>
      <c r="AD7" s="62"/>
      <c r="AE7" s="51">
        <v>6</v>
      </c>
      <c r="AF7" s="119" t="s">
        <v>134</v>
      </c>
      <c r="AG7" s="119"/>
      <c r="AH7" s="119"/>
      <c r="AI7" s="72">
        <f t="shared" si="0"/>
        <v>0</v>
      </c>
      <c r="AJ7" s="39"/>
      <c r="AK7" s="84" t="s">
        <v>73</v>
      </c>
      <c r="AL7" s="37"/>
      <c r="AM7" s="37"/>
      <c r="AN7" s="11"/>
      <c r="AO7" s="116"/>
      <c r="AP7" s="116"/>
      <c r="AQ7" s="116"/>
      <c r="AR7" s="116"/>
      <c r="AS7" s="39"/>
      <c r="AT7" s="39"/>
      <c r="AU7" s="39"/>
      <c r="AV7" s="39"/>
      <c r="AW7" s="39"/>
      <c r="AX7" s="52"/>
      <c r="AY7" s="49"/>
      <c r="AZ7" s="49"/>
      <c r="BA7" s="49"/>
      <c r="BB7" s="49"/>
      <c r="BC7" s="49"/>
      <c r="BD7" s="49"/>
      <c r="BE7" s="49"/>
      <c r="BF7" s="49"/>
      <c r="BG7" s="49"/>
      <c r="BH7" s="49"/>
      <c r="BI7" s="42"/>
      <c r="BJ7" s="50"/>
      <c r="BK7" s="50"/>
      <c r="BL7" s="50"/>
      <c r="BM7" s="50"/>
      <c r="BN7" s="50"/>
      <c r="BO7" s="42"/>
      <c r="BP7" s="50"/>
      <c r="BQ7" s="50"/>
      <c r="BR7" s="50"/>
      <c r="BS7" s="50"/>
      <c r="BT7" s="50"/>
      <c r="BU7" s="50"/>
    </row>
    <row r="8" spans="1:73" ht="15" customHeight="1" outlineLevel="1" x14ac:dyDescent="0.15">
      <c r="A8" s="81"/>
      <c r="B8" s="46"/>
      <c r="C8" s="43"/>
      <c r="D8" s="43"/>
      <c r="E8" s="43"/>
      <c r="F8" s="43"/>
      <c r="G8" s="43"/>
      <c r="H8" s="43">
        <v>1</v>
      </c>
      <c r="I8" s="117"/>
      <c r="J8" s="117"/>
      <c r="K8" s="117"/>
      <c r="L8" s="117"/>
      <c r="M8" s="44">
        <v>0</v>
      </c>
      <c r="N8" s="39"/>
      <c r="O8" s="121" t="s">
        <v>99</v>
      </c>
      <c r="P8" s="121"/>
      <c r="Q8" s="121"/>
      <c r="R8" s="121"/>
      <c r="S8" s="121"/>
      <c r="T8" s="121"/>
      <c r="U8" s="45"/>
      <c r="V8" s="44"/>
      <c r="W8" s="43"/>
      <c r="X8" s="45"/>
      <c r="Y8" s="45"/>
      <c r="Z8" s="44">
        <v>0.35833333333333334</v>
      </c>
      <c r="AA8" s="62"/>
      <c r="AB8" s="148"/>
      <c r="AC8" s="148"/>
      <c r="AD8" s="62"/>
      <c r="AE8" s="51">
        <v>7</v>
      </c>
      <c r="AF8" s="119" t="s">
        <v>135</v>
      </c>
      <c r="AG8" s="119"/>
      <c r="AH8" s="119"/>
      <c r="AI8" s="72">
        <f t="shared" si="0"/>
        <v>0</v>
      </c>
      <c r="AJ8" s="39"/>
      <c r="AK8" s="79" t="s">
        <v>74</v>
      </c>
      <c r="AL8" s="55"/>
      <c r="AM8" s="43"/>
      <c r="AN8" s="18">
        <v>0.33333333333333331</v>
      </c>
      <c r="AO8" s="116"/>
      <c r="AP8" s="116"/>
      <c r="AQ8" s="116"/>
      <c r="AR8" s="116"/>
      <c r="AS8" s="39"/>
      <c r="AT8" s="39"/>
      <c r="AU8" s="39"/>
      <c r="AV8" s="39"/>
      <c r="AW8" s="39"/>
      <c r="AX8" s="52"/>
      <c r="AY8" s="49"/>
      <c r="AZ8" s="49"/>
      <c r="BA8" s="49"/>
      <c r="BB8" s="49"/>
      <c r="BC8" s="49"/>
      <c r="BD8" s="49"/>
      <c r="BE8" s="49"/>
      <c r="BF8" s="49"/>
      <c r="BG8" s="49"/>
      <c r="BH8" s="49"/>
      <c r="BI8" s="42"/>
      <c r="BJ8" s="50"/>
      <c r="BK8" s="50"/>
      <c r="BL8" s="50"/>
      <c r="BM8" s="50"/>
      <c r="BN8" s="50"/>
      <c r="BO8" s="42"/>
      <c r="BP8" s="50"/>
      <c r="BQ8" s="50"/>
      <c r="BR8" s="50"/>
      <c r="BS8" s="50"/>
      <c r="BT8" s="50"/>
      <c r="BU8" s="50"/>
    </row>
    <row r="9" spans="1:73" ht="15" customHeight="1" outlineLevel="1" x14ac:dyDescent="0.15">
      <c r="A9" s="81"/>
      <c r="B9" s="43"/>
      <c r="C9" s="43"/>
      <c r="D9" s="43"/>
      <c r="E9" s="43"/>
      <c r="F9" s="43"/>
      <c r="G9" s="43"/>
      <c r="H9" s="43"/>
      <c r="I9" s="117"/>
      <c r="J9" s="117"/>
      <c r="K9" s="117"/>
      <c r="L9" s="117"/>
      <c r="M9" s="44">
        <v>0</v>
      </c>
      <c r="N9" s="39"/>
      <c r="O9" s="126" t="s">
        <v>100</v>
      </c>
      <c r="P9" s="126"/>
      <c r="Q9" s="126"/>
      <c r="R9" s="126"/>
      <c r="S9" s="126"/>
      <c r="T9" s="126"/>
      <c r="U9" s="126"/>
      <c r="V9" s="126"/>
      <c r="W9" s="126"/>
      <c r="X9" s="126"/>
      <c r="Y9" s="126"/>
      <c r="Z9" s="126"/>
      <c r="AA9" s="37"/>
      <c r="AB9" s="148"/>
      <c r="AC9" s="148"/>
      <c r="AD9" s="37"/>
      <c r="AE9" s="51">
        <v>8</v>
      </c>
      <c r="AF9" s="119" t="s">
        <v>136</v>
      </c>
      <c r="AG9" s="119"/>
      <c r="AH9" s="119"/>
      <c r="AI9" s="72">
        <f t="shared" si="0"/>
        <v>0</v>
      </c>
      <c r="AJ9" s="39"/>
      <c r="AK9" s="79" t="s">
        <v>75</v>
      </c>
      <c r="AL9" s="55"/>
      <c r="AM9" s="43"/>
      <c r="AN9" s="15">
        <v>100</v>
      </c>
      <c r="AO9" s="116"/>
      <c r="AP9" s="116"/>
      <c r="AQ9" s="116"/>
      <c r="AR9" s="116"/>
      <c r="AS9" s="39"/>
      <c r="AT9" s="39"/>
      <c r="AU9" s="39"/>
      <c r="AV9" s="39"/>
      <c r="AW9" s="39"/>
      <c r="AX9" s="52"/>
      <c r="AY9" s="49"/>
      <c r="AZ9" s="49"/>
      <c r="BA9" s="49"/>
      <c r="BB9" s="49"/>
      <c r="BC9" s="49"/>
      <c r="BD9" s="49"/>
      <c r="BE9" s="49"/>
      <c r="BF9" s="49"/>
      <c r="BG9" s="49"/>
      <c r="BH9" s="49"/>
      <c r="BI9" s="42"/>
      <c r="BJ9" s="50"/>
      <c r="BK9" s="50"/>
      <c r="BL9" s="50"/>
      <c r="BM9" s="50"/>
      <c r="BN9" s="50"/>
      <c r="BO9" s="42"/>
      <c r="BP9" s="50"/>
      <c r="BQ9" s="50"/>
      <c r="BR9" s="50"/>
      <c r="BS9" s="50"/>
      <c r="BT9" s="50"/>
      <c r="BU9" s="50"/>
    </row>
    <row r="10" spans="1:73" ht="15" customHeight="1" outlineLevel="1" x14ac:dyDescent="0.15">
      <c r="A10" s="81"/>
      <c r="B10" s="43"/>
      <c r="C10" s="43"/>
      <c r="D10" s="43"/>
      <c r="E10" s="43"/>
      <c r="F10" s="43"/>
      <c r="G10" s="43"/>
      <c r="H10" s="43"/>
      <c r="I10" s="117"/>
      <c r="J10" s="117"/>
      <c r="K10" s="117"/>
      <c r="L10" s="117"/>
      <c r="M10" s="44">
        <v>0</v>
      </c>
      <c r="N10" s="39"/>
      <c r="O10" s="120" t="s">
        <v>117</v>
      </c>
      <c r="P10" s="120"/>
      <c r="Q10" s="120"/>
      <c r="R10" s="120"/>
      <c r="S10" s="123" t="s">
        <v>13</v>
      </c>
      <c r="T10" s="139" t="s">
        <v>102</v>
      </c>
      <c r="U10" s="45"/>
      <c r="V10" s="56"/>
      <c r="W10" s="43"/>
      <c r="X10" s="45"/>
      <c r="Y10" s="45"/>
      <c r="Z10" s="56">
        <v>1.5</v>
      </c>
      <c r="AA10" s="63"/>
      <c r="AB10" s="148"/>
      <c r="AC10" s="148"/>
      <c r="AD10" s="63"/>
      <c r="AE10" s="51">
        <v>9</v>
      </c>
      <c r="AF10" s="119" t="s">
        <v>137</v>
      </c>
      <c r="AG10" s="119"/>
      <c r="AH10" s="119"/>
      <c r="AI10" s="72">
        <f t="shared" si="0"/>
        <v>0</v>
      </c>
      <c r="AJ10" s="39"/>
      <c r="AK10" s="79" t="s">
        <v>76</v>
      </c>
      <c r="AL10" s="55"/>
      <c r="AM10" s="43"/>
      <c r="AN10" s="18">
        <f>AN8/100*AN9</f>
        <v>0.33333333333333331</v>
      </c>
      <c r="AO10" s="116"/>
      <c r="AP10" s="116"/>
      <c r="AQ10" s="116"/>
      <c r="AR10" s="116"/>
      <c r="AS10" s="57"/>
      <c r="AT10" s="39"/>
      <c r="AU10" s="39"/>
      <c r="AV10" s="39"/>
      <c r="AW10" s="39"/>
      <c r="AX10" s="52"/>
      <c r="AY10" s="49"/>
      <c r="AZ10" s="49"/>
      <c r="BA10" s="49"/>
      <c r="BB10" s="49"/>
      <c r="BC10" s="49"/>
      <c r="BD10" s="49"/>
      <c r="BE10" s="49"/>
      <c r="BF10" s="49"/>
      <c r="BG10" s="49"/>
      <c r="BH10" s="49"/>
      <c r="BI10" s="42"/>
      <c r="BJ10" s="50"/>
      <c r="BK10" s="50"/>
      <c r="BL10" s="50"/>
      <c r="BM10" s="50"/>
      <c r="BN10" s="50"/>
      <c r="BO10" s="42"/>
      <c r="BP10" s="50"/>
      <c r="BQ10" s="50"/>
      <c r="BR10" s="50"/>
      <c r="BS10" s="50"/>
      <c r="BT10" s="50"/>
      <c r="BU10" s="50"/>
    </row>
    <row r="11" spans="1:73" ht="15" customHeight="1" outlineLevel="1" x14ac:dyDescent="0.15">
      <c r="A11" s="81"/>
      <c r="B11" s="46"/>
      <c r="C11" s="43"/>
      <c r="D11" s="43"/>
      <c r="E11" s="43"/>
      <c r="F11" s="43"/>
      <c r="G11" s="43"/>
      <c r="H11" s="43"/>
      <c r="I11" s="117"/>
      <c r="J11" s="117"/>
      <c r="K11" s="117"/>
      <c r="L11" s="117"/>
      <c r="M11" s="43"/>
      <c r="N11" s="39"/>
      <c r="O11" s="121" t="s">
        <v>101</v>
      </c>
      <c r="P11" s="121"/>
      <c r="Q11" s="121"/>
      <c r="R11" s="121"/>
      <c r="S11" s="124"/>
      <c r="T11" s="139"/>
      <c r="U11" s="45"/>
      <c r="V11" s="56"/>
      <c r="W11" s="43"/>
      <c r="X11" s="45"/>
      <c r="Y11" s="45"/>
      <c r="Z11" s="56">
        <v>1.25</v>
      </c>
      <c r="AA11" s="63"/>
      <c r="AB11" s="148"/>
      <c r="AC11" s="148"/>
      <c r="AD11" s="63"/>
      <c r="AE11" s="51">
        <v>10</v>
      </c>
      <c r="AF11" s="119" t="s">
        <v>138</v>
      </c>
      <c r="AG11" s="119"/>
      <c r="AH11" s="119"/>
      <c r="AI11" s="72">
        <f t="shared" si="0"/>
        <v>0</v>
      </c>
      <c r="AJ11" s="39"/>
      <c r="AK11" s="83" t="s">
        <v>77</v>
      </c>
      <c r="AL11" s="55"/>
      <c r="AM11" s="43"/>
      <c r="AN11" s="18">
        <f>AN10/2</f>
        <v>0.16666666666666666</v>
      </c>
      <c r="AO11" s="116"/>
      <c r="AP11" s="116"/>
      <c r="AQ11" s="116"/>
      <c r="AR11" s="116"/>
      <c r="AS11" s="57"/>
      <c r="AT11" s="39"/>
      <c r="AU11" s="39"/>
      <c r="AV11" s="39"/>
      <c r="AW11" s="39"/>
      <c r="AX11" s="52"/>
      <c r="AY11" s="49"/>
      <c r="AZ11" s="49"/>
      <c r="BA11" s="49"/>
      <c r="BB11" s="49"/>
      <c r="BC11" s="49"/>
      <c r="BD11" s="49"/>
      <c r="BE11" s="49"/>
      <c r="BF11" s="49"/>
      <c r="BG11" s="49"/>
      <c r="BH11" s="49"/>
      <c r="BI11" s="42"/>
      <c r="BJ11" s="50"/>
      <c r="BK11" s="50"/>
      <c r="BL11" s="50"/>
      <c r="BM11" s="50"/>
      <c r="BN11" s="50"/>
      <c r="BO11" s="42"/>
      <c r="BP11" s="50"/>
      <c r="BQ11" s="50"/>
      <c r="BR11" s="50"/>
      <c r="BS11" s="50"/>
      <c r="BT11" s="50"/>
      <c r="BU11" s="50"/>
    </row>
    <row r="12" spans="1:73" ht="15" customHeight="1" outlineLevel="1" x14ac:dyDescent="0.15">
      <c r="A12" s="81"/>
      <c r="B12" s="46"/>
      <c r="C12" s="43"/>
      <c r="D12" s="43"/>
      <c r="E12" s="43"/>
      <c r="F12" s="43"/>
      <c r="G12" s="43"/>
      <c r="H12" s="43"/>
      <c r="I12" s="117"/>
      <c r="J12" s="117"/>
      <c r="K12" s="117"/>
      <c r="L12" s="117"/>
      <c r="M12" s="43"/>
      <c r="N12" s="39"/>
      <c r="O12" s="120" t="s">
        <v>148</v>
      </c>
      <c r="P12" s="120"/>
      <c r="Q12" s="120"/>
      <c r="R12" s="120"/>
      <c r="S12" s="74"/>
      <c r="T12" s="56">
        <v>1.25</v>
      </c>
      <c r="U12" s="44">
        <v>8.3333333333333329E-2</v>
      </c>
      <c r="V12" s="115">
        <v>0.25</v>
      </c>
      <c r="W12" s="45"/>
      <c r="X12" s="45"/>
      <c r="Y12" s="45"/>
      <c r="Z12" s="56">
        <v>1.5</v>
      </c>
      <c r="AA12" s="63"/>
      <c r="AB12" s="148"/>
      <c r="AC12" s="148"/>
      <c r="AD12" s="63"/>
      <c r="AE12" s="51">
        <v>11</v>
      </c>
      <c r="AF12" s="119" t="s">
        <v>139</v>
      </c>
      <c r="AG12" s="119"/>
      <c r="AH12" s="119"/>
      <c r="AI12" s="72">
        <f t="shared" si="0"/>
        <v>0</v>
      </c>
      <c r="AJ12" s="39"/>
      <c r="AK12" s="79" t="s">
        <v>78</v>
      </c>
      <c r="AL12" s="55"/>
      <c r="AM12" s="43"/>
      <c r="AN12" s="18">
        <v>0.5</v>
      </c>
      <c r="AO12" s="116"/>
      <c r="AP12" s="116"/>
      <c r="AQ12" s="116"/>
      <c r="AR12" s="116"/>
      <c r="AS12" s="58"/>
      <c r="AT12" s="37"/>
      <c r="AU12" s="39"/>
      <c r="AV12" s="39"/>
      <c r="AW12" s="39"/>
      <c r="AX12" s="52"/>
      <c r="AY12" s="52"/>
      <c r="AZ12" s="52"/>
      <c r="BA12" s="52"/>
      <c r="BB12" s="52"/>
      <c r="BC12" s="59"/>
      <c r="BD12" s="59"/>
      <c r="BE12" s="59"/>
      <c r="BF12" s="59"/>
      <c r="BG12" s="59"/>
      <c r="BH12" s="59"/>
      <c r="BI12" s="42"/>
      <c r="BJ12" s="50"/>
      <c r="BK12" s="50"/>
      <c r="BL12" s="50"/>
      <c r="BM12" s="50"/>
      <c r="BN12" s="50"/>
      <c r="BO12" s="42"/>
      <c r="BP12" s="50"/>
      <c r="BQ12" s="50"/>
      <c r="BR12" s="50"/>
      <c r="BS12" s="50"/>
      <c r="BT12" s="50"/>
      <c r="BU12" s="50"/>
    </row>
    <row r="13" spans="1:73" ht="15" customHeight="1" outlineLevel="1" x14ac:dyDescent="0.15">
      <c r="A13" s="81"/>
      <c r="B13" s="46"/>
      <c r="C13" s="43"/>
      <c r="D13" s="43"/>
      <c r="E13" s="43"/>
      <c r="F13" s="43"/>
      <c r="G13" s="43"/>
      <c r="H13" s="43"/>
      <c r="I13" s="122"/>
      <c r="J13" s="122"/>
      <c r="K13" s="122"/>
      <c r="L13" s="122"/>
      <c r="M13" s="43"/>
      <c r="N13" s="39"/>
      <c r="O13" s="121" t="s">
        <v>149</v>
      </c>
      <c r="P13" s="121"/>
      <c r="Q13" s="121"/>
      <c r="R13" s="121"/>
      <c r="S13" s="43"/>
      <c r="T13" s="43"/>
      <c r="U13" s="114"/>
      <c r="V13" s="43"/>
      <c r="W13" s="43"/>
      <c r="X13" s="43"/>
      <c r="Y13" s="43"/>
      <c r="Z13" s="56">
        <v>1</v>
      </c>
      <c r="AA13" s="63"/>
      <c r="AB13" s="148"/>
      <c r="AC13" s="148"/>
      <c r="AD13" s="37"/>
      <c r="AE13" s="51">
        <v>12</v>
      </c>
      <c r="AF13" s="119" t="s">
        <v>140</v>
      </c>
      <c r="AG13" s="119"/>
      <c r="AH13" s="119"/>
      <c r="AI13" s="72">
        <f t="shared" si="0"/>
        <v>0</v>
      </c>
      <c r="AJ13" s="39"/>
      <c r="AK13" s="79" t="s">
        <v>79</v>
      </c>
      <c r="AL13" s="60"/>
      <c r="AM13" s="48"/>
      <c r="AN13" s="16">
        <v>2.4166666666666665</v>
      </c>
      <c r="AO13" s="116"/>
      <c r="AP13" s="116"/>
      <c r="AQ13" s="116"/>
      <c r="AR13" s="116"/>
      <c r="AS13" s="61"/>
      <c r="AT13" s="37"/>
      <c r="AU13" s="39"/>
      <c r="AV13" s="39"/>
      <c r="AW13" s="39"/>
      <c r="AX13" s="52"/>
      <c r="AY13" s="52"/>
      <c r="AZ13" s="52"/>
      <c r="BA13" s="52"/>
      <c r="BB13" s="52"/>
      <c r="BC13" s="59"/>
      <c r="BD13" s="59"/>
      <c r="BE13" s="59"/>
      <c r="BF13" s="59"/>
      <c r="BG13" s="59"/>
      <c r="BH13" s="59"/>
      <c r="BI13" s="42"/>
      <c r="BJ13" s="50"/>
      <c r="BK13" s="50"/>
      <c r="BL13" s="50"/>
      <c r="BM13" s="50"/>
      <c r="BN13" s="50"/>
      <c r="BO13" s="42"/>
      <c r="BP13" s="50"/>
      <c r="BQ13" s="50"/>
      <c r="BR13" s="50"/>
      <c r="BS13" s="50"/>
      <c r="BT13" s="50"/>
      <c r="BU13" s="50"/>
    </row>
    <row r="14" spans="1:73" ht="15" customHeight="1" outlineLevel="1" x14ac:dyDescent="0.15">
      <c r="A14" s="81"/>
      <c r="B14" s="46"/>
      <c r="C14" s="43"/>
      <c r="D14" s="43"/>
      <c r="E14" s="43"/>
      <c r="F14" s="43"/>
      <c r="G14" s="43"/>
      <c r="H14" s="43"/>
      <c r="I14" s="122"/>
      <c r="J14" s="122"/>
      <c r="K14" s="122"/>
      <c r="L14" s="122"/>
      <c r="M14" s="43"/>
      <c r="N14" s="39"/>
      <c r="O14" s="121" t="s">
        <v>150</v>
      </c>
      <c r="P14" s="121"/>
      <c r="Q14" s="121"/>
      <c r="R14" s="121"/>
      <c r="S14" s="56"/>
      <c r="T14" s="73"/>
      <c r="U14" s="114"/>
      <c r="V14" s="56"/>
      <c r="W14" s="43"/>
      <c r="X14" s="56"/>
      <c r="Y14" s="56"/>
      <c r="Z14" s="56">
        <v>1.25</v>
      </c>
      <c r="AA14" s="63"/>
      <c r="AB14" s="148"/>
      <c r="AC14" s="148"/>
      <c r="AD14" s="63"/>
      <c r="AE14" s="51">
        <v>13</v>
      </c>
      <c r="AF14" s="119" t="s">
        <v>141</v>
      </c>
      <c r="AG14" s="119"/>
      <c r="AH14" s="119"/>
      <c r="AI14" s="72">
        <f t="shared" si="0"/>
        <v>0</v>
      </c>
      <c r="AJ14" s="39"/>
      <c r="AK14" s="51" t="s">
        <v>80</v>
      </c>
      <c r="AL14" s="51" t="s">
        <v>103</v>
      </c>
      <c r="AM14" s="44">
        <v>0.91666666666666663</v>
      </c>
      <c r="AN14" s="19">
        <v>0.25</v>
      </c>
      <c r="AO14" s="116"/>
      <c r="AP14" s="116"/>
      <c r="AQ14" s="116"/>
      <c r="AR14" s="116"/>
      <c r="AS14" s="62"/>
      <c r="AT14" s="37"/>
      <c r="AU14" s="39"/>
      <c r="AV14" s="39"/>
      <c r="AW14" s="39"/>
      <c r="AX14" s="52"/>
      <c r="AY14" s="52"/>
      <c r="AZ14" s="52"/>
      <c r="BA14" s="52"/>
      <c r="BB14" s="52"/>
      <c r="BC14" s="59"/>
      <c r="BD14" s="59"/>
      <c r="BE14" s="59"/>
      <c r="BF14" s="59"/>
      <c r="BG14" s="59"/>
      <c r="BH14" s="59"/>
      <c r="BI14" s="42"/>
      <c r="BJ14" s="50"/>
      <c r="BK14" s="50"/>
      <c r="BL14" s="50"/>
      <c r="BM14" s="50"/>
      <c r="BN14" s="50"/>
      <c r="BO14" s="42"/>
      <c r="BP14" s="50"/>
      <c r="BQ14" s="50"/>
      <c r="BR14" s="50"/>
      <c r="BS14" s="50"/>
      <c r="BT14" s="50"/>
      <c r="BU14" s="50"/>
    </row>
    <row r="15" spans="1:73" ht="15" customHeight="1" outlineLevel="1" x14ac:dyDescent="0.15">
      <c r="A15" s="81"/>
      <c r="B15" s="46"/>
      <c r="C15" s="43"/>
      <c r="D15" s="43"/>
      <c r="E15" s="43"/>
      <c r="F15" s="43"/>
      <c r="G15" s="43"/>
      <c r="H15" s="43"/>
      <c r="I15" s="122"/>
      <c r="J15" s="122"/>
      <c r="K15" s="122"/>
      <c r="L15" s="122"/>
      <c r="M15" s="43"/>
      <c r="N15" s="39"/>
      <c r="O15" s="121" t="s">
        <v>147</v>
      </c>
      <c r="P15" s="121"/>
      <c r="Q15" s="121"/>
      <c r="R15" s="121"/>
      <c r="S15" s="114"/>
      <c r="T15" s="56">
        <v>1.25</v>
      </c>
      <c r="U15" s="44">
        <v>8.3333333333333329E-2</v>
      </c>
      <c r="V15" s="115">
        <v>0.25</v>
      </c>
      <c r="W15" s="43"/>
      <c r="X15" s="56"/>
      <c r="Y15" s="56"/>
      <c r="Z15" s="56">
        <v>1.5</v>
      </c>
      <c r="AA15" s="63"/>
      <c r="AB15" s="148"/>
      <c r="AC15" s="148"/>
      <c r="AD15" s="63"/>
      <c r="AE15" s="51">
        <v>14</v>
      </c>
      <c r="AF15" s="119"/>
      <c r="AG15" s="119"/>
      <c r="AH15" s="119"/>
      <c r="AI15" s="72">
        <f t="shared" si="0"/>
        <v>0</v>
      </c>
      <c r="AJ15" s="39"/>
      <c r="AK15" s="51" t="s">
        <v>104</v>
      </c>
      <c r="AL15" s="51" t="s">
        <v>103</v>
      </c>
      <c r="AM15" s="44">
        <v>0.25</v>
      </c>
      <c r="AN15" s="44">
        <v>0.91666666666666663</v>
      </c>
      <c r="AO15" s="37" t="s">
        <v>151</v>
      </c>
      <c r="AP15" s="37"/>
      <c r="AQ15" s="37"/>
      <c r="AR15" s="37"/>
      <c r="AS15" s="37"/>
      <c r="AT15" s="37"/>
      <c r="AU15" s="39"/>
      <c r="AV15" s="39"/>
      <c r="AW15" s="39"/>
      <c r="AX15" s="52"/>
      <c r="AY15" s="52"/>
      <c r="AZ15" s="52"/>
      <c r="BA15" s="52"/>
      <c r="BB15" s="52"/>
      <c r="BC15" s="59"/>
      <c r="BD15" s="59"/>
      <c r="BE15" s="59"/>
      <c r="BF15" s="59"/>
      <c r="BG15" s="59"/>
      <c r="BH15" s="59"/>
      <c r="BI15" s="42"/>
      <c r="BJ15" s="50"/>
      <c r="BK15" s="50"/>
      <c r="BL15" s="50"/>
      <c r="BM15" s="50"/>
      <c r="BN15" s="50"/>
      <c r="BO15" s="42"/>
      <c r="BP15" s="50"/>
      <c r="BQ15" s="50"/>
      <c r="BR15" s="50"/>
      <c r="BS15" s="50"/>
      <c r="BT15" s="50"/>
      <c r="BU15" s="50"/>
    </row>
    <row r="16" spans="1:73" ht="15" customHeight="1" outlineLevel="1" x14ac:dyDescent="0.15">
      <c r="A16" s="82"/>
      <c r="B16" s="52"/>
      <c r="C16" s="39"/>
      <c r="D16" s="39"/>
      <c r="E16" s="90"/>
      <c r="F16" s="90"/>
      <c r="G16" s="39"/>
      <c r="H16" s="39"/>
      <c r="I16" s="64"/>
      <c r="J16" s="65"/>
      <c r="K16" s="65"/>
      <c r="L16" s="65"/>
      <c r="M16" s="39"/>
      <c r="N16" s="39"/>
      <c r="O16" s="39"/>
      <c r="P16" s="39"/>
      <c r="Q16" s="39"/>
      <c r="R16" s="39"/>
      <c r="S16" s="39"/>
      <c r="T16" s="66"/>
      <c r="U16" s="39"/>
      <c r="V16" s="66"/>
      <c r="W16" s="39"/>
      <c r="X16" s="66"/>
      <c r="Y16" s="66"/>
      <c r="Z16" s="66"/>
      <c r="AA16" s="66"/>
      <c r="AB16" s="66"/>
      <c r="AC16" s="66"/>
      <c r="AD16" s="66"/>
      <c r="AE16" s="80"/>
      <c r="AF16" s="118"/>
      <c r="AG16" s="118"/>
      <c r="AH16" s="118"/>
      <c r="AI16" s="49"/>
      <c r="AJ16" s="67"/>
      <c r="AK16" s="59" t="s">
        <v>105</v>
      </c>
      <c r="AL16" s="39"/>
      <c r="AM16" s="39"/>
      <c r="AN16" s="76">
        <v>0.29166666666666669</v>
      </c>
      <c r="AO16" s="76"/>
      <c r="AP16" s="76"/>
      <c r="AQ16" s="76"/>
      <c r="AR16" s="76"/>
      <c r="AS16" s="39"/>
      <c r="AT16" s="37"/>
      <c r="AU16" s="39"/>
      <c r="AV16" s="39"/>
      <c r="AW16" s="39"/>
      <c r="AX16" s="52"/>
      <c r="AY16" s="52"/>
      <c r="AZ16" s="52"/>
      <c r="BA16" s="52"/>
      <c r="BB16" s="52"/>
      <c r="BC16" s="59"/>
      <c r="BD16" s="59"/>
      <c r="BE16" s="59"/>
      <c r="BF16" s="59"/>
      <c r="BG16" s="59"/>
      <c r="BH16" s="59"/>
      <c r="BI16" s="42"/>
      <c r="BJ16" s="50"/>
      <c r="BK16" s="50"/>
      <c r="BL16" s="50"/>
      <c r="BM16" s="50"/>
      <c r="BN16" s="50"/>
      <c r="BO16" s="42"/>
      <c r="BP16" s="50"/>
      <c r="BQ16" s="50"/>
      <c r="BR16" s="50"/>
      <c r="BS16" s="50"/>
      <c r="BT16" s="50"/>
      <c r="BU16" s="50"/>
    </row>
    <row r="17" spans="1:73" ht="125" customHeight="1" x14ac:dyDescent="0.15">
      <c r="A17" s="142" t="s">
        <v>34</v>
      </c>
      <c r="B17" s="131" t="s">
        <v>118</v>
      </c>
      <c r="C17" s="131" t="s">
        <v>119</v>
      </c>
      <c r="D17" s="145" t="s">
        <v>120</v>
      </c>
      <c r="E17" s="144" t="s">
        <v>121</v>
      </c>
      <c r="F17" s="144" t="s">
        <v>122</v>
      </c>
      <c r="G17" s="140" t="s">
        <v>123</v>
      </c>
      <c r="H17" s="131" t="s">
        <v>124</v>
      </c>
      <c r="I17" s="131" t="s">
        <v>64</v>
      </c>
      <c r="J17" s="131" t="s">
        <v>89</v>
      </c>
      <c r="K17" s="131" t="s">
        <v>90</v>
      </c>
      <c r="L17" s="131" t="s">
        <v>89</v>
      </c>
      <c r="M17" s="131" t="s">
        <v>90</v>
      </c>
      <c r="N17" s="131" t="s">
        <v>108</v>
      </c>
      <c r="O17" s="131" t="s">
        <v>116</v>
      </c>
      <c r="P17" s="145" t="s">
        <v>110</v>
      </c>
      <c r="Q17" s="144" t="s">
        <v>106</v>
      </c>
      <c r="R17" s="140" t="s">
        <v>88</v>
      </c>
      <c r="S17" s="136" t="s">
        <v>79</v>
      </c>
      <c r="T17" s="128" t="s">
        <v>111</v>
      </c>
      <c r="U17" s="134" t="s">
        <v>125</v>
      </c>
      <c r="V17" s="127" t="s">
        <v>126</v>
      </c>
      <c r="W17" s="127" t="s">
        <v>127</v>
      </c>
      <c r="X17" s="127" t="s">
        <v>128</v>
      </c>
      <c r="Y17" s="127" t="s">
        <v>146</v>
      </c>
      <c r="Z17" s="136" t="s">
        <v>100</v>
      </c>
      <c r="AA17" s="128" t="s">
        <v>112</v>
      </c>
      <c r="AB17" s="134" t="s">
        <v>109</v>
      </c>
      <c r="AC17" s="127" t="s">
        <v>113</v>
      </c>
      <c r="AD17" s="127" t="s">
        <v>92</v>
      </c>
      <c r="AE17" s="132" t="s">
        <v>81</v>
      </c>
      <c r="AF17" s="132" t="s">
        <v>82</v>
      </c>
      <c r="AG17" s="132" t="s">
        <v>114</v>
      </c>
      <c r="AH17" s="132" t="s">
        <v>115</v>
      </c>
      <c r="AI17" s="132" t="s">
        <v>83</v>
      </c>
      <c r="AJ17" s="132" t="s">
        <v>84</v>
      </c>
      <c r="AK17" s="131" t="s">
        <v>85</v>
      </c>
      <c r="AL17" s="129" t="s">
        <v>91</v>
      </c>
      <c r="AM17" s="131" t="s">
        <v>86</v>
      </c>
      <c r="AN17" s="131" t="s">
        <v>87</v>
      </c>
      <c r="AO17" s="109" t="s">
        <v>142</v>
      </c>
      <c r="AP17" s="109" t="s">
        <v>143</v>
      </c>
      <c r="AQ17" s="109" t="s">
        <v>144</v>
      </c>
      <c r="AR17" s="109" t="s">
        <v>145</v>
      </c>
      <c r="AS17" s="142" t="s">
        <v>34</v>
      </c>
      <c r="AT17" s="28"/>
      <c r="AU17" s="85" t="s">
        <v>35</v>
      </c>
      <c r="AV17" s="85" t="s">
        <v>36</v>
      </c>
      <c r="AW17" s="85" t="s">
        <v>37</v>
      </c>
      <c r="AX17" s="85" t="s">
        <v>38</v>
      </c>
      <c r="AY17" s="85" t="s">
        <v>39</v>
      </c>
      <c r="AZ17" s="85" t="s">
        <v>40</v>
      </c>
      <c r="BA17" s="85" t="s">
        <v>41</v>
      </c>
      <c r="BB17" s="85" t="s">
        <v>42</v>
      </c>
      <c r="BC17" s="85" t="s">
        <v>43</v>
      </c>
      <c r="BD17" s="85" t="s">
        <v>44</v>
      </c>
      <c r="BE17" s="85" t="s">
        <v>45</v>
      </c>
      <c r="BF17" s="85" t="s">
        <v>46</v>
      </c>
      <c r="BG17" s="85" t="s">
        <v>47</v>
      </c>
      <c r="BH17" s="85" t="s">
        <v>48</v>
      </c>
      <c r="BI17" s="85" t="s">
        <v>49</v>
      </c>
      <c r="BJ17" s="85" t="s">
        <v>50</v>
      </c>
      <c r="BK17" s="85" t="s">
        <v>51</v>
      </c>
      <c r="BL17" s="85" t="s">
        <v>52</v>
      </c>
      <c r="BM17" s="85" t="s">
        <v>53</v>
      </c>
      <c r="BN17" s="85" t="s">
        <v>54</v>
      </c>
      <c r="BO17" s="85" t="s">
        <v>55</v>
      </c>
      <c r="BP17" s="85" t="s">
        <v>56</v>
      </c>
      <c r="BQ17" s="85" t="s">
        <v>57</v>
      </c>
      <c r="BR17" s="85" t="s">
        <v>58</v>
      </c>
      <c r="BS17" s="85" t="s">
        <v>59</v>
      </c>
      <c r="BT17" s="85" t="s">
        <v>60</v>
      </c>
      <c r="BU17" s="85" t="s">
        <v>61</v>
      </c>
    </row>
    <row r="18" spans="1:73" ht="27" customHeight="1" x14ac:dyDescent="0.15">
      <c r="A18" s="143"/>
      <c r="B18" s="144"/>
      <c r="C18" s="144"/>
      <c r="D18" s="146"/>
      <c r="E18" s="147"/>
      <c r="F18" s="147"/>
      <c r="G18" s="141"/>
      <c r="H18" s="144"/>
      <c r="I18" s="130"/>
      <c r="J18" s="130"/>
      <c r="K18" s="130"/>
      <c r="L18" s="130"/>
      <c r="M18" s="130"/>
      <c r="N18" s="130"/>
      <c r="O18" s="130"/>
      <c r="P18" s="146"/>
      <c r="Q18" s="147"/>
      <c r="R18" s="141"/>
      <c r="S18" s="137"/>
      <c r="T18" s="138"/>
      <c r="U18" s="141"/>
      <c r="V18" s="128"/>
      <c r="W18" s="128"/>
      <c r="X18" s="128"/>
      <c r="Y18" s="128"/>
      <c r="Z18" s="137"/>
      <c r="AA18" s="138"/>
      <c r="AB18" s="135"/>
      <c r="AC18" s="128"/>
      <c r="AD18" s="128"/>
      <c r="AE18" s="130"/>
      <c r="AF18" s="133"/>
      <c r="AG18" s="133"/>
      <c r="AH18" s="133"/>
      <c r="AI18" s="133"/>
      <c r="AJ18" s="133"/>
      <c r="AK18" s="130"/>
      <c r="AL18" s="130"/>
      <c r="AM18" s="130"/>
      <c r="AN18" s="130"/>
      <c r="AO18" s="111"/>
      <c r="AP18" s="111"/>
      <c r="AQ18" s="111"/>
      <c r="AR18" s="111"/>
      <c r="AS18" s="143"/>
      <c r="AT18" s="86" t="s">
        <v>62</v>
      </c>
      <c r="AU18" s="69">
        <f t="shared" ref="AU18:BN18" si="1">SUM(AU21:AU385)</f>
        <v>0</v>
      </c>
      <c r="AV18" s="69">
        <f t="shared" si="1"/>
        <v>0</v>
      </c>
      <c r="AW18" s="69">
        <f t="shared" si="1"/>
        <v>0</v>
      </c>
      <c r="AX18" s="69">
        <f t="shared" si="1"/>
        <v>0</v>
      </c>
      <c r="AY18" s="69">
        <f t="shared" si="1"/>
        <v>0</v>
      </c>
      <c r="AZ18" s="69">
        <f t="shared" si="1"/>
        <v>0</v>
      </c>
      <c r="BA18" s="69">
        <f t="shared" si="1"/>
        <v>0</v>
      </c>
      <c r="BB18" s="69">
        <f t="shared" si="1"/>
        <v>0</v>
      </c>
      <c r="BC18" s="69">
        <f t="shared" si="1"/>
        <v>0</v>
      </c>
      <c r="BD18" s="69">
        <f t="shared" si="1"/>
        <v>0</v>
      </c>
      <c r="BE18" s="69">
        <f t="shared" si="1"/>
        <v>0</v>
      </c>
      <c r="BF18" s="69">
        <f t="shared" si="1"/>
        <v>0</v>
      </c>
      <c r="BG18" s="69">
        <f t="shared" si="1"/>
        <v>0</v>
      </c>
      <c r="BH18" s="69">
        <f t="shared" si="1"/>
        <v>0</v>
      </c>
      <c r="BI18" s="69">
        <f t="shared" si="1"/>
        <v>0</v>
      </c>
      <c r="BJ18" s="69">
        <f t="shared" si="1"/>
        <v>0</v>
      </c>
      <c r="BK18" s="69">
        <f t="shared" si="1"/>
        <v>0</v>
      </c>
      <c r="BL18" s="69">
        <f t="shared" si="1"/>
        <v>0</v>
      </c>
      <c r="BM18" s="69">
        <f t="shared" si="1"/>
        <v>0</v>
      </c>
      <c r="BN18" s="69">
        <f t="shared" si="1"/>
        <v>0</v>
      </c>
      <c r="BO18" s="69">
        <f t="shared" ref="BO18:BT18" si="2">SUM(BO21:BO385)</f>
        <v>0</v>
      </c>
      <c r="BP18" s="69">
        <f t="shared" si="2"/>
        <v>0</v>
      </c>
      <c r="BQ18" s="69">
        <f t="shared" si="2"/>
        <v>0</v>
      </c>
      <c r="BR18" s="69">
        <f t="shared" si="2"/>
        <v>0</v>
      </c>
      <c r="BS18" s="69">
        <f t="shared" si="2"/>
        <v>0</v>
      </c>
      <c r="BT18" s="69">
        <f t="shared" si="2"/>
        <v>0</v>
      </c>
      <c r="BU18" s="68"/>
    </row>
    <row r="19" spans="1:73" ht="27" hidden="1" customHeight="1" x14ac:dyDescent="0.15">
      <c r="A19" s="29"/>
      <c r="B19" s="13">
        <f t="shared" ref="B19:B21" si="3">WEEKNUM(A19,2)</f>
        <v>1</v>
      </c>
      <c r="C19" s="13">
        <f t="shared" ref="C19:C21" si="4">WEEKDAY(A19)</f>
        <v>6</v>
      </c>
      <c r="D19" s="88">
        <f t="shared" ref="D19:D21" si="5">IF(AD19&gt;0,$Z$14,$Z$14)</f>
        <v>1.25</v>
      </c>
      <c r="E19" s="70">
        <f>IF(T19&gt;=$U$12,$V$12,0)</f>
        <v>0</v>
      </c>
      <c r="F19" s="70">
        <f>IF(AA19&gt;=$U$15,$V$15,0)</f>
        <v>0</v>
      </c>
      <c r="G19" s="89">
        <f>IF(C19=7,$Z$10,1)</f>
        <v>1</v>
      </c>
      <c r="H19" s="70">
        <f t="shared" ref="H19:H82" si="6">IF(OR($A$2=A19,$A$3=A19,$A$4=A19,$A$5=A19,$A$6=A19,$A$7=A19,$A$8=A19,$A$9=A19,$A$10=A19),$Z$11,1)</f>
        <v>1.25</v>
      </c>
      <c r="I19" s="71"/>
      <c r="J19" s="102"/>
      <c r="K19" s="102"/>
      <c r="L19" s="102"/>
      <c r="M19" s="102"/>
      <c r="N19" s="103"/>
      <c r="O19" s="103"/>
      <c r="P19" s="108">
        <f>(MAX(,MIN($AN$15+($AM$15&gt;$AN$15),K19+(J19&gt;K19))-MAX($AM$15,J19))+MAX(,(MIN($AN$15,K19+(J19&gt;K19))-J19)*($AM$15&gt;$AN$15))+MAX(,MIN($AN$15+($AM$15&gt;$AN$15),K19+0)-$AM$15)*(J19&gt;K19))+(MAX(,MIN($AN$15+($AM$15&gt;$AN$15),M19+(L19&gt;M19))-MAX($AM$15,L19))+MAX(,(MIN($AN$15,M19+(L19&gt;M19))-L19)*($AM$15&gt;$AN$15))+MAX(,MIN($AN$15+($AM$15&gt;$AN$15),M19+0)-$AM$15)*(L19&gt;M19))+N19-O19</f>
        <v>0</v>
      </c>
      <c r="Q19" s="75">
        <f t="shared" ref="Q19:Q82" si="7">P19+AD19+Z19+AE19+AI19-AH19+AG19</f>
        <v>0</v>
      </c>
      <c r="R19" s="91">
        <f>(SUMIF($B19:B$21,B19,$Q19:Q$21))</f>
        <v>0</v>
      </c>
      <c r="S19" s="93">
        <f>IF(C19=1,-$AN$13+R19,IF(S16&lt;0,-$AN$13+R19,-$AN$13+R19))</f>
        <v>-2.4166666666666665</v>
      </c>
      <c r="T19" s="32">
        <f t="shared" ref="T19:T82" si="8">IF(P19&gt;$AN$12,P19-$AN$12,0)</f>
        <v>0</v>
      </c>
      <c r="U19" s="94">
        <f t="shared" ref="U19:U82" si="9">((K19-J19+N(K19&lt;J19)+(M19-L19+N(M19&lt;L19))+N19-O19))*MAX(G19,H19)-P19-AD19</f>
        <v>0</v>
      </c>
      <c r="V19" s="9">
        <f>IF(T19&lt;=$U$12,T19*$T$12-T19,T19*$Z$12-T19-(E19*$U$12))</f>
        <v>0</v>
      </c>
      <c r="W19" s="9">
        <f t="shared" ref="W19:W82" si="10">((P19-T19)*$Z$13)-P19+T19</f>
        <v>0</v>
      </c>
      <c r="X19" s="9">
        <f>((AD19+AC19-AB19)*$Z$14)-AD19-AC19+AB19</f>
        <v>0</v>
      </c>
      <c r="Y19" s="93">
        <f t="shared" ref="Y19:Y82" si="11">IF(AA19&lt;=$U$15,AA19*$T$15-AA19,AA19*$Z$15-AA19-(E19*$U$15))</f>
        <v>0</v>
      </c>
      <c r="Z19" s="93">
        <f t="shared" ref="Z19:Z82" si="12">U19+V19+W19+X19+Y19</f>
        <v>0</v>
      </c>
      <c r="AA19" s="9">
        <f>IF(AD19&gt;$AN$16,AD19-$AN$16,0)</f>
        <v>0</v>
      </c>
      <c r="AB19" s="104"/>
      <c r="AC19" s="105"/>
      <c r="AD19" s="9">
        <f t="shared" ref="AD19:AD82" si="13">(MAX(,MIN($AN$14+($AM$14&gt;$AN$14),K19+(J19&gt;K19))-MAX($AM$14,J19))+MAX(,(MIN($AN$14,K19+(J19&gt;K19))-J19)*($AM$14&gt;$AN$14))+MAX(,MIN($AN$14+($AM$14&gt;$AN$14),M19+0)-$AM$14)*(J19&gt;K19))+(MAX(,MIN($AN$14+($AM$14&gt;$AN$14),M19+(L19&gt;M19))-MAX($AM$14,L19))+MAX(,(MIN($AN$14,M19+(L19&gt;M19))-L19)*($AM$14&gt;$AN$14))+MAX(,MIN($AN$14+($AM$14&gt;$AN$14),M19+0)-$AM$14)*(L19&gt;M19))+AC19-AB19</f>
        <v>0</v>
      </c>
      <c r="AE19" s="102"/>
      <c r="AF19" s="106"/>
      <c r="AG19" s="106"/>
      <c r="AH19" s="102"/>
      <c r="AI19" s="102"/>
      <c r="AJ19" s="102"/>
      <c r="AK19" s="107"/>
      <c r="AL19" s="9">
        <f>AN5-I19+AD19+Z19+P19+AE19+AI19-AH19+AG19</f>
        <v>0</v>
      </c>
      <c r="AM19" s="9">
        <f>AN4-AE19</f>
        <v>7</v>
      </c>
      <c r="AN19" s="9">
        <f>AN6+T19+AA19-AJ19-AI19</f>
        <v>0.125</v>
      </c>
      <c r="AO19" s="112"/>
      <c r="AP19" s="112"/>
      <c r="AQ19" s="112"/>
      <c r="AR19" s="112"/>
      <c r="AS19" s="87"/>
      <c r="AT19" s="86"/>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8"/>
    </row>
    <row r="20" spans="1:73" ht="27" hidden="1" customHeight="1" x14ac:dyDescent="0.15">
      <c r="A20" s="29"/>
      <c r="B20" s="13">
        <f t="shared" ref="B20" si="14">WEEKNUM(A20,2)</f>
        <v>1</v>
      </c>
      <c r="C20" s="13">
        <f t="shared" ref="C20" si="15">WEEKDAY(A20)</f>
        <v>6</v>
      </c>
      <c r="D20" s="88">
        <f t="shared" ref="D20" si="16">IF(AD20&gt;0,$Z$14,$Z$14)</f>
        <v>1.25</v>
      </c>
      <c r="E20" s="70">
        <f t="shared" ref="E20:E83" si="17">IF(T20&gt;=$U$12,$V$12,0)</f>
        <v>0</v>
      </c>
      <c r="F20" s="70">
        <f t="shared" ref="F20:F83" si="18">IF(AA20&gt;=$U$15,$V$15,0)</f>
        <v>0</v>
      </c>
      <c r="G20" s="89">
        <f t="shared" ref="G20:G83" si="19">IF(C20=7,$Z$10,1)</f>
        <v>1</v>
      </c>
      <c r="H20" s="70">
        <f t="shared" si="6"/>
        <v>1.25</v>
      </c>
      <c r="I20" s="71"/>
      <c r="J20" s="102"/>
      <c r="K20" s="102"/>
      <c r="L20" s="102"/>
      <c r="M20" s="102"/>
      <c r="N20" s="103"/>
      <c r="O20" s="103"/>
      <c r="P20" s="108">
        <f>(MAX(,MIN($AN$15+($AM$15&gt;$AN$15),K20+(J20&gt;K20))-MAX($AM$15,J20))+MAX(,(MIN($AN$15,K20+(J20&gt;K20))-J20)*($AM$15&gt;$AN$15))+MAX(,MIN($AN$15+($AM$15&gt;$AN$15),K20+0)-$AM$15)*(J20&gt;K20))+(MAX(,MIN($AN$15+($AM$15&gt;$AN$15),M20+(L20&gt;M20))-MAX($AM$15,L20))+MAX(,(MIN($AN$15,M20+(L20&gt;M20))-L20)*($AM$15&gt;$AN$15))+MAX(,MIN($AN$15+($AM$15&gt;$AN$15),M20+0)-$AM$15)*(L20&gt;M20))+N20-O20</f>
        <v>0</v>
      </c>
      <c r="Q20" s="75">
        <f t="shared" si="7"/>
        <v>0</v>
      </c>
      <c r="R20" s="91">
        <f>(SUMIF($B20:B$21,B20,$Q20:Q$21))</f>
        <v>0</v>
      </c>
      <c r="S20" s="93">
        <f>IF(C20=1,-$AN$13+R20,IF(S16&lt;0,-$AN$13+R20,-$AN$13+R20))</f>
        <v>-2.4166666666666665</v>
      </c>
      <c r="T20" s="32">
        <f t="shared" si="8"/>
        <v>0</v>
      </c>
      <c r="U20" s="94">
        <f t="shared" si="9"/>
        <v>0</v>
      </c>
      <c r="V20" s="9">
        <f t="shared" ref="V20:V83" si="20">IF(T20&lt;=$U$12,T20*$T$12-T20,T20*$Z$12-T20-(E20*$U$12))</f>
        <v>0</v>
      </c>
      <c r="W20" s="9">
        <f t="shared" si="10"/>
        <v>0</v>
      </c>
      <c r="X20" s="9">
        <f t="shared" ref="X20:X83" si="21">((AD20+AC20-AB20)*$Z$14)-AD20-AC20+AB20</f>
        <v>0</v>
      </c>
      <c r="Y20" s="93">
        <f t="shared" si="11"/>
        <v>0</v>
      </c>
      <c r="Z20" s="93">
        <f t="shared" si="12"/>
        <v>0</v>
      </c>
      <c r="AA20" s="9">
        <f t="shared" ref="AA20" si="22">IF(AD20&gt;$AN$16,AD20-$AN$16,0)</f>
        <v>0</v>
      </c>
      <c r="AB20" s="104"/>
      <c r="AC20" s="105"/>
      <c r="AD20" s="9">
        <f t="shared" si="13"/>
        <v>0</v>
      </c>
      <c r="AE20" s="102"/>
      <c r="AF20" s="106"/>
      <c r="AG20" s="106"/>
      <c r="AH20" s="102"/>
      <c r="AI20" s="102"/>
      <c r="AJ20" s="102"/>
      <c r="AK20" s="107"/>
      <c r="AL20" s="9">
        <f>AL19-I20+AD20+Z20+P20+AE20+AI20-AH20+AG20</f>
        <v>0</v>
      </c>
      <c r="AM20" s="9">
        <f>AM19-AE20</f>
        <v>7</v>
      </c>
      <c r="AN20" s="9">
        <f>AN19+T20+AA20-AJ20-AI20</f>
        <v>0.125</v>
      </c>
      <c r="AO20" s="112"/>
      <c r="AP20" s="112"/>
      <c r="AQ20" s="112"/>
      <c r="AR20" s="112"/>
      <c r="AS20" s="87"/>
      <c r="AT20" s="86"/>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8"/>
    </row>
    <row r="21" spans="1:73" ht="27" customHeight="1" x14ac:dyDescent="0.15">
      <c r="A21" s="29">
        <v>44561</v>
      </c>
      <c r="B21" s="13">
        <f t="shared" si="3"/>
        <v>1</v>
      </c>
      <c r="C21" s="13">
        <f t="shared" si="4"/>
        <v>5</v>
      </c>
      <c r="D21" s="88">
        <f t="shared" si="5"/>
        <v>1.25</v>
      </c>
      <c r="E21" s="70">
        <f t="shared" si="17"/>
        <v>0</v>
      </c>
      <c r="F21" s="70">
        <f t="shared" si="18"/>
        <v>0</v>
      </c>
      <c r="G21" s="89">
        <f t="shared" si="19"/>
        <v>1</v>
      </c>
      <c r="H21" s="70">
        <f t="shared" si="6"/>
        <v>1</v>
      </c>
      <c r="I21" s="71">
        <f>IF(ISERROR(VLOOKUP(A21,$A$2:$M$16,1,FALSE)),VLOOKUP(C21,$H$2:$Z$8,18,FALSE),VLOOKUP(A21,$A$2:$M$16,13,FALSE))</f>
        <v>0</v>
      </c>
      <c r="J21" s="96"/>
      <c r="K21" s="96"/>
      <c r="L21" s="96"/>
      <c r="M21" s="96"/>
      <c r="N21" s="97"/>
      <c r="O21" s="97"/>
      <c r="P21" s="108">
        <f t="shared" ref="P21:P84" si="23">(MAX(,MIN($AN$15+($AM$15&gt;$AN$15),K21+(J21&gt;K21))-MAX($AM$15,J21))+MAX(,(MIN($AN$15,K21+(J21&gt;K21))-J21)*($AM$15&gt;$AN$15))+MAX(,MIN($AN$15+($AM$15&gt;$AN$15),K21+0)-$AM$15)*(J21&gt;K21))+(MAX(,MIN($AN$15+($AM$15&gt;$AN$15),M21+(L21&gt;M21))-MAX($AM$15,L21))+MAX(,(MIN($AN$15,M21+(L21&gt;M21))-L21)*($AM$15&gt;$AN$15))+MAX(,MIN($AN$15+($AM$15&gt;$AN$15),M21+0)-$AM$15)*(L21&gt;M21))+N21-O21</f>
        <v>0</v>
      </c>
      <c r="Q21" s="75">
        <f t="shared" si="7"/>
        <v>0</v>
      </c>
      <c r="R21" s="91">
        <f>(SUMIF($B$21:B21,B21,$Q$21:Q21))</f>
        <v>0</v>
      </c>
      <c r="S21" s="93">
        <f>IF(C21=1,-$AN$13+R21,IF(S17&lt;0,-$AN$13+R21,-$AN$13+R21))</f>
        <v>-2.4166666666666665</v>
      </c>
      <c r="T21" s="32">
        <f>IF(P21&gt;$AN$12,P21-$AN$12,0)</f>
        <v>0</v>
      </c>
      <c r="U21" s="94">
        <f t="shared" si="9"/>
        <v>0</v>
      </c>
      <c r="V21" s="9">
        <f t="shared" si="20"/>
        <v>0</v>
      </c>
      <c r="W21" s="9">
        <f t="shared" si="10"/>
        <v>0</v>
      </c>
      <c r="X21" s="9">
        <f t="shared" si="21"/>
        <v>0</v>
      </c>
      <c r="Y21" s="93">
        <f t="shared" si="11"/>
        <v>0</v>
      </c>
      <c r="Z21" s="93">
        <f>U21+V21+W21+X21+Y21</f>
        <v>0</v>
      </c>
      <c r="AA21" s="9">
        <f t="shared" ref="AA21" si="24">IF(AD21&gt;$AN$16,AD21-$AN$16,0)</f>
        <v>0</v>
      </c>
      <c r="AB21" s="100"/>
      <c r="AC21" s="101"/>
      <c r="AD21" s="9">
        <f t="shared" si="13"/>
        <v>0</v>
      </c>
      <c r="AE21" s="96"/>
      <c r="AF21" s="98"/>
      <c r="AG21" s="98"/>
      <c r="AH21" s="96"/>
      <c r="AI21" s="96"/>
      <c r="AJ21" s="96"/>
      <c r="AK21" s="99"/>
      <c r="AL21" s="9">
        <f>AL20-I21+AD21+Z21+P21+AE21+AI21-AH21+AG21</f>
        <v>0</v>
      </c>
      <c r="AM21" s="9">
        <f>AM20-AE21</f>
        <v>7</v>
      </c>
      <c r="AN21" s="9">
        <f>AN20+T21+AA21-AJ21-AI21</f>
        <v>0.125</v>
      </c>
      <c r="AO21" s="113"/>
      <c r="AP21" s="113"/>
      <c r="AQ21" s="113"/>
      <c r="AR21" s="113"/>
      <c r="AS21" s="34">
        <f t="shared" ref="AS21:AS84" si="25">A21</f>
        <v>44561</v>
      </c>
      <c r="AT21" s="14">
        <f t="shared" ref="AT21:AT84" si="26">SUM(AU21:BT21)</f>
        <v>0</v>
      </c>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5">
        <f t="shared" ref="BU21:BU84" si="27">IF(P21=0,0,AT21/P21)</f>
        <v>0</v>
      </c>
    </row>
    <row r="22" spans="1:73" ht="27" customHeight="1" x14ac:dyDescent="0.15">
      <c r="A22" s="29">
        <f>$A21+1</f>
        <v>44562</v>
      </c>
      <c r="B22" s="13">
        <f t="shared" ref="B22:B84" si="28">WEEKNUM(A22,2)</f>
        <v>1</v>
      </c>
      <c r="C22" s="13">
        <f t="shared" ref="C22:C84" si="29">WEEKDAY(A22)</f>
        <v>6</v>
      </c>
      <c r="D22" s="88">
        <f t="shared" ref="D22:D84" si="30">IF(AD22&gt;0,$Z$14,$Z$14)</f>
        <v>1.25</v>
      </c>
      <c r="E22" s="70">
        <f t="shared" si="17"/>
        <v>0</v>
      </c>
      <c r="F22" s="70">
        <f t="shared" si="18"/>
        <v>0</v>
      </c>
      <c r="G22" s="89">
        <f t="shared" si="19"/>
        <v>1</v>
      </c>
      <c r="H22" s="70">
        <f t="shared" si="6"/>
        <v>1</v>
      </c>
      <c r="I22" s="71">
        <f t="shared" ref="I22:I85" si="31">IF(ISERROR(VLOOKUP(A22,$A$2:$M$16,1,FALSE)),VLOOKUP(C22,$H$2:$Z$8,18,FALSE),VLOOKUP(A22,$A$2:$M$16,13,FALSE))</f>
        <v>0</v>
      </c>
      <c r="J22" s="96"/>
      <c r="K22" s="96"/>
      <c r="L22" s="96"/>
      <c r="M22" s="96"/>
      <c r="N22" s="97"/>
      <c r="O22" s="97"/>
      <c r="P22" s="108">
        <f t="shared" si="23"/>
        <v>0</v>
      </c>
      <c r="Q22" s="75">
        <f t="shared" si="7"/>
        <v>0</v>
      </c>
      <c r="R22" s="91">
        <f>(SUMIF($B$21:B22,B22,$Q$21:Q22))</f>
        <v>0</v>
      </c>
      <c r="S22" s="93">
        <f>IF(C22=1,-$AN$13+R22,IF(S18&lt;0,-$AN$13+R22,-$AN$13+R22))</f>
        <v>-2.4166666666666665</v>
      </c>
      <c r="T22" s="32">
        <f t="shared" si="8"/>
        <v>0</v>
      </c>
      <c r="U22" s="94">
        <f t="shared" si="9"/>
        <v>0</v>
      </c>
      <c r="V22" s="9">
        <f t="shared" si="20"/>
        <v>0</v>
      </c>
      <c r="W22" s="9">
        <f t="shared" si="10"/>
        <v>0</v>
      </c>
      <c r="X22" s="9">
        <f t="shared" si="21"/>
        <v>0</v>
      </c>
      <c r="Y22" s="93">
        <f t="shared" si="11"/>
        <v>0</v>
      </c>
      <c r="Z22" s="93">
        <f t="shared" si="12"/>
        <v>0</v>
      </c>
      <c r="AA22" s="9">
        <f t="shared" ref="AA22:AA85" si="32">IF(AD22&gt;$AN$16,AD22-$AN$16,0)</f>
        <v>0</v>
      </c>
      <c r="AB22" s="100"/>
      <c r="AC22" s="101"/>
      <c r="AD22" s="9">
        <f t="shared" si="13"/>
        <v>0</v>
      </c>
      <c r="AE22" s="96"/>
      <c r="AF22" s="98"/>
      <c r="AG22" s="98"/>
      <c r="AH22" s="96"/>
      <c r="AI22" s="96"/>
      <c r="AJ22" s="96"/>
      <c r="AK22" s="99"/>
      <c r="AL22" s="9">
        <f t="shared" ref="AL22:AL85" si="33">AL21-I22+AD22+Z22+P22+AE22+AI22-AH22+AG22</f>
        <v>0</v>
      </c>
      <c r="AM22" s="9">
        <f t="shared" ref="AM22:AM85" si="34">AM21-AE22</f>
        <v>7</v>
      </c>
      <c r="AN22" s="9">
        <f t="shared" ref="AN22:AN85" si="35">AN21+T22+AA22-AJ22-AI22</f>
        <v>0.125</v>
      </c>
      <c r="AO22" s="113"/>
      <c r="AP22" s="113"/>
      <c r="AQ22" s="113"/>
      <c r="AR22" s="113"/>
      <c r="AS22" s="34">
        <f t="shared" si="25"/>
        <v>44562</v>
      </c>
      <c r="AT22" s="14">
        <f t="shared" si="26"/>
        <v>0</v>
      </c>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5">
        <f t="shared" si="27"/>
        <v>0</v>
      </c>
    </row>
    <row r="23" spans="1:73" ht="27" customHeight="1" x14ac:dyDescent="0.15">
      <c r="A23" s="29">
        <f t="shared" ref="A23:A86" si="36">$A22+1</f>
        <v>44563</v>
      </c>
      <c r="B23" s="13">
        <f t="shared" si="28"/>
        <v>1</v>
      </c>
      <c r="C23" s="13">
        <f t="shared" si="29"/>
        <v>7</v>
      </c>
      <c r="D23" s="88">
        <f t="shared" si="30"/>
        <v>1.25</v>
      </c>
      <c r="E23" s="70">
        <f t="shared" si="17"/>
        <v>0</v>
      </c>
      <c r="F23" s="70">
        <f t="shared" si="18"/>
        <v>0</v>
      </c>
      <c r="G23" s="89">
        <f t="shared" si="19"/>
        <v>1.5</v>
      </c>
      <c r="H23" s="70">
        <f t="shared" si="6"/>
        <v>1</v>
      </c>
      <c r="I23" s="71">
        <f t="shared" si="31"/>
        <v>0</v>
      </c>
      <c r="J23" s="96"/>
      <c r="K23" s="96"/>
      <c r="L23" s="96"/>
      <c r="M23" s="96"/>
      <c r="N23" s="97"/>
      <c r="O23" s="97"/>
      <c r="P23" s="108">
        <f t="shared" si="23"/>
        <v>0</v>
      </c>
      <c r="Q23" s="75">
        <f t="shared" si="7"/>
        <v>0</v>
      </c>
      <c r="R23" s="91">
        <f>(SUMIF($B$21:B23,B23,$Q$21:Q23))</f>
        <v>0</v>
      </c>
      <c r="S23" s="93">
        <f t="shared" ref="S23:S86" si="37">IF(C23=1,-$AN$13+R23,IF(S21&lt;0,-$AN$13+R23,-$AN$13+R23))</f>
        <v>-2.4166666666666665</v>
      </c>
      <c r="T23" s="32">
        <f t="shared" si="8"/>
        <v>0</v>
      </c>
      <c r="U23" s="94">
        <f t="shared" si="9"/>
        <v>0</v>
      </c>
      <c r="V23" s="9">
        <f t="shared" si="20"/>
        <v>0</v>
      </c>
      <c r="W23" s="9">
        <f t="shared" si="10"/>
        <v>0</v>
      </c>
      <c r="X23" s="9">
        <f t="shared" si="21"/>
        <v>0</v>
      </c>
      <c r="Y23" s="93">
        <f t="shared" si="11"/>
        <v>0</v>
      </c>
      <c r="Z23" s="93">
        <f t="shared" si="12"/>
        <v>0</v>
      </c>
      <c r="AA23" s="9">
        <f t="shared" si="32"/>
        <v>0</v>
      </c>
      <c r="AB23" s="100"/>
      <c r="AC23" s="101"/>
      <c r="AD23" s="9">
        <f t="shared" si="13"/>
        <v>0</v>
      </c>
      <c r="AE23" s="96"/>
      <c r="AF23" s="98"/>
      <c r="AG23" s="98"/>
      <c r="AH23" s="96"/>
      <c r="AI23" s="96"/>
      <c r="AJ23" s="96"/>
      <c r="AK23" s="99"/>
      <c r="AL23" s="9">
        <f t="shared" si="33"/>
        <v>0</v>
      </c>
      <c r="AM23" s="9">
        <f t="shared" si="34"/>
        <v>7</v>
      </c>
      <c r="AN23" s="9">
        <f t="shared" si="35"/>
        <v>0.125</v>
      </c>
      <c r="AO23" s="113"/>
      <c r="AP23" s="113"/>
      <c r="AQ23" s="113"/>
      <c r="AR23" s="113"/>
      <c r="AS23" s="34">
        <f t="shared" si="25"/>
        <v>44563</v>
      </c>
      <c r="AT23" s="14">
        <f t="shared" si="26"/>
        <v>0</v>
      </c>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5">
        <f t="shared" si="27"/>
        <v>0</v>
      </c>
    </row>
    <row r="24" spans="1:73" ht="27" customHeight="1" x14ac:dyDescent="0.15">
      <c r="A24" s="29">
        <f t="shared" si="36"/>
        <v>44564</v>
      </c>
      <c r="B24" s="13">
        <f t="shared" si="28"/>
        <v>1</v>
      </c>
      <c r="C24" s="13">
        <f t="shared" si="29"/>
        <v>1</v>
      </c>
      <c r="D24" s="88">
        <f t="shared" si="30"/>
        <v>1.25</v>
      </c>
      <c r="E24" s="70">
        <f t="shared" si="17"/>
        <v>0</v>
      </c>
      <c r="F24" s="70">
        <f t="shared" si="18"/>
        <v>0</v>
      </c>
      <c r="G24" s="89">
        <f t="shared" si="19"/>
        <v>1</v>
      </c>
      <c r="H24" s="70">
        <f t="shared" si="6"/>
        <v>1</v>
      </c>
      <c r="I24" s="71">
        <f t="shared" si="31"/>
        <v>0</v>
      </c>
      <c r="J24" s="96"/>
      <c r="K24" s="96"/>
      <c r="L24" s="96"/>
      <c r="M24" s="96"/>
      <c r="N24" s="97"/>
      <c r="O24" s="97"/>
      <c r="P24" s="108">
        <f t="shared" si="23"/>
        <v>0</v>
      </c>
      <c r="Q24" s="75">
        <f t="shared" si="7"/>
        <v>0</v>
      </c>
      <c r="R24" s="91">
        <f>(SUMIF($B$21:B24,B24,$Q$21:Q24))</f>
        <v>0</v>
      </c>
      <c r="S24" s="93">
        <f t="shared" si="37"/>
        <v>-2.4166666666666665</v>
      </c>
      <c r="T24" s="32">
        <f t="shared" si="8"/>
        <v>0</v>
      </c>
      <c r="U24" s="94">
        <f t="shared" si="9"/>
        <v>0</v>
      </c>
      <c r="V24" s="9">
        <f t="shared" si="20"/>
        <v>0</v>
      </c>
      <c r="W24" s="9">
        <f t="shared" si="10"/>
        <v>0</v>
      </c>
      <c r="X24" s="9">
        <f t="shared" si="21"/>
        <v>0</v>
      </c>
      <c r="Y24" s="93">
        <f t="shared" si="11"/>
        <v>0</v>
      </c>
      <c r="Z24" s="93">
        <f t="shared" si="12"/>
        <v>0</v>
      </c>
      <c r="AA24" s="9">
        <f t="shared" si="32"/>
        <v>0</v>
      </c>
      <c r="AB24" s="100"/>
      <c r="AC24" s="101"/>
      <c r="AD24" s="9">
        <f t="shared" si="13"/>
        <v>0</v>
      </c>
      <c r="AE24" s="96"/>
      <c r="AF24" s="98"/>
      <c r="AG24" s="98"/>
      <c r="AH24" s="96"/>
      <c r="AI24" s="96"/>
      <c r="AJ24" s="96"/>
      <c r="AK24" s="99"/>
      <c r="AL24" s="9">
        <f t="shared" si="33"/>
        <v>0</v>
      </c>
      <c r="AM24" s="9">
        <f t="shared" si="34"/>
        <v>7</v>
      </c>
      <c r="AN24" s="9">
        <f t="shared" si="35"/>
        <v>0.125</v>
      </c>
      <c r="AO24" s="113"/>
      <c r="AP24" s="113"/>
      <c r="AQ24" s="113"/>
      <c r="AR24" s="113"/>
      <c r="AS24" s="34">
        <f t="shared" si="25"/>
        <v>44564</v>
      </c>
      <c r="AT24" s="14">
        <f t="shared" si="26"/>
        <v>0</v>
      </c>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5">
        <f t="shared" si="27"/>
        <v>0</v>
      </c>
    </row>
    <row r="25" spans="1:73" ht="27" customHeight="1" x14ac:dyDescent="0.15">
      <c r="A25" s="29">
        <f t="shared" si="36"/>
        <v>44565</v>
      </c>
      <c r="B25" s="13">
        <f t="shared" si="28"/>
        <v>2</v>
      </c>
      <c r="C25" s="13">
        <f t="shared" si="29"/>
        <v>2</v>
      </c>
      <c r="D25" s="88">
        <f t="shared" si="30"/>
        <v>1.25</v>
      </c>
      <c r="E25" s="70">
        <f t="shared" si="17"/>
        <v>0</v>
      </c>
      <c r="F25" s="70">
        <f t="shared" si="18"/>
        <v>0</v>
      </c>
      <c r="G25" s="89">
        <f t="shared" si="19"/>
        <v>1</v>
      </c>
      <c r="H25" s="70">
        <f t="shared" si="6"/>
        <v>1</v>
      </c>
      <c r="I25" s="71">
        <f t="shared" si="31"/>
        <v>0</v>
      </c>
      <c r="J25" s="96"/>
      <c r="K25" s="96"/>
      <c r="L25" s="96"/>
      <c r="M25" s="96"/>
      <c r="N25" s="97"/>
      <c r="O25" s="97"/>
      <c r="P25" s="108">
        <f t="shared" si="23"/>
        <v>0</v>
      </c>
      <c r="Q25" s="75">
        <f t="shared" si="7"/>
        <v>0</v>
      </c>
      <c r="R25" s="91">
        <f>(SUMIF($B$21:B25,B25,$Q$21:Q25))</f>
        <v>0</v>
      </c>
      <c r="S25" s="93">
        <f t="shared" si="37"/>
        <v>-2.4166666666666665</v>
      </c>
      <c r="T25" s="32">
        <f t="shared" si="8"/>
        <v>0</v>
      </c>
      <c r="U25" s="94">
        <f t="shared" si="9"/>
        <v>0</v>
      </c>
      <c r="V25" s="9">
        <f t="shared" si="20"/>
        <v>0</v>
      </c>
      <c r="W25" s="9">
        <f t="shared" si="10"/>
        <v>0</v>
      </c>
      <c r="X25" s="9">
        <f t="shared" si="21"/>
        <v>0</v>
      </c>
      <c r="Y25" s="93">
        <f t="shared" si="11"/>
        <v>0</v>
      </c>
      <c r="Z25" s="93">
        <f t="shared" si="12"/>
        <v>0</v>
      </c>
      <c r="AA25" s="9">
        <f t="shared" si="32"/>
        <v>0</v>
      </c>
      <c r="AB25" s="100"/>
      <c r="AC25" s="101"/>
      <c r="AD25" s="9">
        <f t="shared" si="13"/>
        <v>0</v>
      </c>
      <c r="AE25" s="96"/>
      <c r="AF25" s="98"/>
      <c r="AG25" s="98"/>
      <c r="AH25" s="96"/>
      <c r="AI25" s="96"/>
      <c r="AJ25" s="96"/>
      <c r="AK25" s="99"/>
      <c r="AL25" s="9">
        <f t="shared" si="33"/>
        <v>0</v>
      </c>
      <c r="AM25" s="9">
        <f t="shared" si="34"/>
        <v>7</v>
      </c>
      <c r="AN25" s="9">
        <f t="shared" si="35"/>
        <v>0.125</v>
      </c>
      <c r="AO25" s="113"/>
      <c r="AP25" s="113"/>
      <c r="AQ25" s="113"/>
      <c r="AR25" s="113"/>
      <c r="AS25" s="34">
        <f t="shared" si="25"/>
        <v>44565</v>
      </c>
      <c r="AT25" s="14">
        <f t="shared" si="26"/>
        <v>0</v>
      </c>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5">
        <f t="shared" si="27"/>
        <v>0</v>
      </c>
    </row>
    <row r="26" spans="1:73" ht="27" customHeight="1" x14ac:dyDescent="0.15">
      <c r="A26" s="29">
        <f t="shared" si="36"/>
        <v>44566</v>
      </c>
      <c r="B26" s="13">
        <f t="shared" si="28"/>
        <v>2</v>
      </c>
      <c r="C26" s="13">
        <f t="shared" si="29"/>
        <v>3</v>
      </c>
      <c r="D26" s="88">
        <f t="shared" si="30"/>
        <v>1.25</v>
      </c>
      <c r="E26" s="70">
        <f t="shared" si="17"/>
        <v>0</v>
      </c>
      <c r="F26" s="70">
        <f t="shared" si="18"/>
        <v>0</v>
      </c>
      <c r="G26" s="89">
        <f t="shared" si="19"/>
        <v>1</v>
      </c>
      <c r="H26" s="70">
        <f t="shared" si="6"/>
        <v>1</v>
      </c>
      <c r="I26" s="71">
        <f t="shared" si="31"/>
        <v>0</v>
      </c>
      <c r="J26" s="96"/>
      <c r="K26" s="96"/>
      <c r="L26" s="96"/>
      <c r="M26" s="96"/>
      <c r="N26" s="97"/>
      <c r="O26" s="97"/>
      <c r="P26" s="108">
        <f t="shared" si="23"/>
        <v>0</v>
      </c>
      <c r="Q26" s="75">
        <f t="shared" si="7"/>
        <v>0</v>
      </c>
      <c r="R26" s="91">
        <f>(SUMIF($B$21:B26,B26,$Q$21:Q26))</f>
        <v>0</v>
      </c>
      <c r="S26" s="93">
        <f t="shared" si="37"/>
        <v>-2.4166666666666665</v>
      </c>
      <c r="T26" s="32">
        <f t="shared" si="8"/>
        <v>0</v>
      </c>
      <c r="U26" s="94">
        <f t="shared" si="9"/>
        <v>0</v>
      </c>
      <c r="V26" s="9">
        <f t="shared" si="20"/>
        <v>0</v>
      </c>
      <c r="W26" s="9">
        <f t="shared" si="10"/>
        <v>0</v>
      </c>
      <c r="X26" s="9">
        <f t="shared" si="21"/>
        <v>0</v>
      </c>
      <c r="Y26" s="93">
        <f t="shared" si="11"/>
        <v>0</v>
      </c>
      <c r="Z26" s="93">
        <f t="shared" si="12"/>
        <v>0</v>
      </c>
      <c r="AA26" s="9">
        <f t="shared" si="32"/>
        <v>0</v>
      </c>
      <c r="AB26" s="100"/>
      <c r="AC26" s="101"/>
      <c r="AD26" s="9">
        <f t="shared" si="13"/>
        <v>0</v>
      </c>
      <c r="AE26" s="96"/>
      <c r="AF26" s="98"/>
      <c r="AG26" s="98"/>
      <c r="AH26" s="96"/>
      <c r="AI26" s="96"/>
      <c r="AJ26" s="96"/>
      <c r="AK26" s="99"/>
      <c r="AL26" s="9">
        <f t="shared" si="33"/>
        <v>0</v>
      </c>
      <c r="AM26" s="9">
        <f t="shared" si="34"/>
        <v>7</v>
      </c>
      <c r="AN26" s="9">
        <f t="shared" si="35"/>
        <v>0.125</v>
      </c>
      <c r="AO26" s="113"/>
      <c r="AP26" s="113"/>
      <c r="AQ26" s="113"/>
      <c r="AR26" s="113"/>
      <c r="AS26" s="34">
        <f t="shared" si="25"/>
        <v>44566</v>
      </c>
      <c r="AT26" s="14">
        <f t="shared" si="26"/>
        <v>0</v>
      </c>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5">
        <f t="shared" si="27"/>
        <v>0</v>
      </c>
    </row>
    <row r="27" spans="1:73" ht="27" customHeight="1" x14ac:dyDescent="0.15">
      <c r="A27" s="29">
        <f t="shared" si="36"/>
        <v>44567</v>
      </c>
      <c r="B27" s="13">
        <f t="shared" si="28"/>
        <v>2</v>
      </c>
      <c r="C27" s="13">
        <f t="shared" si="29"/>
        <v>4</v>
      </c>
      <c r="D27" s="88">
        <f t="shared" si="30"/>
        <v>1.25</v>
      </c>
      <c r="E27" s="70">
        <f t="shared" si="17"/>
        <v>0</v>
      </c>
      <c r="F27" s="70">
        <f t="shared" si="18"/>
        <v>0</v>
      </c>
      <c r="G27" s="89">
        <f t="shared" si="19"/>
        <v>1</v>
      </c>
      <c r="H27" s="70">
        <f t="shared" si="6"/>
        <v>1</v>
      </c>
      <c r="I27" s="71">
        <f t="shared" si="31"/>
        <v>0</v>
      </c>
      <c r="J27" s="96"/>
      <c r="K27" s="96"/>
      <c r="L27" s="96"/>
      <c r="M27" s="96"/>
      <c r="N27" s="97"/>
      <c r="O27" s="97"/>
      <c r="P27" s="108">
        <f t="shared" si="23"/>
        <v>0</v>
      </c>
      <c r="Q27" s="75">
        <f t="shared" si="7"/>
        <v>0</v>
      </c>
      <c r="R27" s="91">
        <f>(SUMIF($B$21:B27,B27,$Q$21:Q27))</f>
        <v>0</v>
      </c>
      <c r="S27" s="93">
        <f t="shared" si="37"/>
        <v>-2.4166666666666665</v>
      </c>
      <c r="T27" s="32">
        <f t="shared" si="8"/>
        <v>0</v>
      </c>
      <c r="U27" s="94">
        <f t="shared" si="9"/>
        <v>0</v>
      </c>
      <c r="V27" s="9">
        <f t="shared" si="20"/>
        <v>0</v>
      </c>
      <c r="W27" s="9">
        <f t="shared" si="10"/>
        <v>0</v>
      </c>
      <c r="X27" s="9">
        <f t="shared" si="21"/>
        <v>0</v>
      </c>
      <c r="Y27" s="93">
        <f t="shared" si="11"/>
        <v>0</v>
      </c>
      <c r="Z27" s="93">
        <f t="shared" si="12"/>
        <v>0</v>
      </c>
      <c r="AA27" s="9">
        <f t="shared" si="32"/>
        <v>0</v>
      </c>
      <c r="AB27" s="100"/>
      <c r="AC27" s="101"/>
      <c r="AD27" s="9">
        <f t="shared" si="13"/>
        <v>0</v>
      </c>
      <c r="AE27" s="96"/>
      <c r="AF27" s="98"/>
      <c r="AG27" s="96"/>
      <c r="AH27" s="96"/>
      <c r="AI27" s="96"/>
      <c r="AJ27" s="96"/>
      <c r="AK27" s="99"/>
      <c r="AL27" s="9">
        <f t="shared" si="33"/>
        <v>0</v>
      </c>
      <c r="AM27" s="9">
        <f t="shared" si="34"/>
        <v>7</v>
      </c>
      <c r="AN27" s="9">
        <f t="shared" si="35"/>
        <v>0.125</v>
      </c>
      <c r="AO27" s="113"/>
      <c r="AP27" s="113"/>
      <c r="AQ27" s="113"/>
      <c r="AR27" s="113"/>
      <c r="AS27" s="34">
        <f t="shared" si="25"/>
        <v>44567</v>
      </c>
      <c r="AT27" s="14">
        <f t="shared" si="26"/>
        <v>0</v>
      </c>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5">
        <f t="shared" si="27"/>
        <v>0</v>
      </c>
    </row>
    <row r="28" spans="1:73" ht="27" customHeight="1" x14ac:dyDescent="0.15">
      <c r="A28" s="29">
        <f t="shared" si="36"/>
        <v>44568</v>
      </c>
      <c r="B28" s="13">
        <f t="shared" si="28"/>
        <v>2</v>
      </c>
      <c r="C28" s="13">
        <f t="shared" si="29"/>
        <v>5</v>
      </c>
      <c r="D28" s="88">
        <f t="shared" si="30"/>
        <v>1.25</v>
      </c>
      <c r="E28" s="70">
        <f t="shared" si="17"/>
        <v>0</v>
      </c>
      <c r="F28" s="70">
        <f t="shared" si="18"/>
        <v>0</v>
      </c>
      <c r="G28" s="89">
        <f t="shared" si="19"/>
        <v>1</v>
      </c>
      <c r="H28" s="70">
        <f t="shared" si="6"/>
        <v>1</v>
      </c>
      <c r="I28" s="71">
        <f t="shared" si="31"/>
        <v>0</v>
      </c>
      <c r="J28" s="96"/>
      <c r="K28" s="96"/>
      <c r="L28" s="96"/>
      <c r="M28" s="96"/>
      <c r="N28" s="97"/>
      <c r="O28" s="97"/>
      <c r="P28" s="108">
        <f t="shared" si="23"/>
        <v>0</v>
      </c>
      <c r="Q28" s="75">
        <f t="shared" si="7"/>
        <v>0</v>
      </c>
      <c r="R28" s="91">
        <f>(SUMIF($B$21:B28,B28,$Q$21:Q28))</f>
        <v>0</v>
      </c>
      <c r="S28" s="93">
        <f t="shared" si="37"/>
        <v>-2.4166666666666665</v>
      </c>
      <c r="T28" s="32">
        <f t="shared" si="8"/>
        <v>0</v>
      </c>
      <c r="U28" s="94">
        <f t="shared" si="9"/>
        <v>0</v>
      </c>
      <c r="V28" s="9">
        <f t="shared" si="20"/>
        <v>0</v>
      </c>
      <c r="W28" s="9">
        <f t="shared" si="10"/>
        <v>0</v>
      </c>
      <c r="X28" s="9">
        <f t="shared" si="21"/>
        <v>0</v>
      </c>
      <c r="Y28" s="93">
        <f t="shared" si="11"/>
        <v>0</v>
      </c>
      <c r="Z28" s="93">
        <f t="shared" si="12"/>
        <v>0</v>
      </c>
      <c r="AA28" s="9">
        <f t="shared" si="32"/>
        <v>0</v>
      </c>
      <c r="AB28" s="100"/>
      <c r="AC28" s="101"/>
      <c r="AD28" s="9">
        <f t="shared" si="13"/>
        <v>0</v>
      </c>
      <c r="AE28" s="96"/>
      <c r="AF28" s="98"/>
      <c r="AG28" s="98"/>
      <c r="AH28" s="96"/>
      <c r="AI28" s="96"/>
      <c r="AJ28" s="96"/>
      <c r="AK28" s="99"/>
      <c r="AL28" s="9">
        <f t="shared" si="33"/>
        <v>0</v>
      </c>
      <c r="AM28" s="9">
        <f t="shared" si="34"/>
        <v>7</v>
      </c>
      <c r="AN28" s="9">
        <f t="shared" si="35"/>
        <v>0.125</v>
      </c>
      <c r="AO28" s="113"/>
      <c r="AP28" s="113"/>
      <c r="AQ28" s="113"/>
      <c r="AR28" s="113"/>
      <c r="AS28" s="34">
        <f t="shared" si="25"/>
        <v>44568</v>
      </c>
      <c r="AT28" s="14">
        <f t="shared" si="26"/>
        <v>0</v>
      </c>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5">
        <f t="shared" si="27"/>
        <v>0</v>
      </c>
    </row>
    <row r="29" spans="1:73" ht="27" customHeight="1" x14ac:dyDescent="0.15">
      <c r="A29" s="29">
        <f t="shared" si="36"/>
        <v>44569</v>
      </c>
      <c r="B29" s="13">
        <f t="shared" si="28"/>
        <v>2</v>
      </c>
      <c r="C29" s="13">
        <f t="shared" si="29"/>
        <v>6</v>
      </c>
      <c r="D29" s="88">
        <f t="shared" si="30"/>
        <v>1.25</v>
      </c>
      <c r="E29" s="70">
        <f t="shared" si="17"/>
        <v>0</v>
      </c>
      <c r="F29" s="70">
        <f t="shared" si="18"/>
        <v>0</v>
      </c>
      <c r="G29" s="89">
        <f t="shared" si="19"/>
        <v>1</v>
      </c>
      <c r="H29" s="70">
        <f t="shared" si="6"/>
        <v>1</v>
      </c>
      <c r="I29" s="71">
        <f t="shared" si="31"/>
        <v>0</v>
      </c>
      <c r="J29" s="96"/>
      <c r="K29" s="96"/>
      <c r="L29" s="96"/>
      <c r="M29" s="96"/>
      <c r="N29" s="97"/>
      <c r="O29" s="97"/>
      <c r="P29" s="108">
        <f t="shared" si="23"/>
        <v>0</v>
      </c>
      <c r="Q29" s="75">
        <f t="shared" si="7"/>
        <v>0</v>
      </c>
      <c r="R29" s="91">
        <f>(SUMIF($B$21:B29,B29,$Q$21:Q29))</f>
        <v>0</v>
      </c>
      <c r="S29" s="93">
        <f t="shared" si="37"/>
        <v>-2.4166666666666665</v>
      </c>
      <c r="T29" s="32">
        <f t="shared" si="8"/>
        <v>0</v>
      </c>
      <c r="U29" s="94">
        <f t="shared" si="9"/>
        <v>0</v>
      </c>
      <c r="V29" s="9">
        <f t="shared" si="20"/>
        <v>0</v>
      </c>
      <c r="W29" s="9">
        <f t="shared" si="10"/>
        <v>0</v>
      </c>
      <c r="X29" s="9">
        <f t="shared" si="21"/>
        <v>0</v>
      </c>
      <c r="Y29" s="93">
        <f t="shared" si="11"/>
        <v>0</v>
      </c>
      <c r="Z29" s="93">
        <f t="shared" si="12"/>
        <v>0</v>
      </c>
      <c r="AA29" s="9">
        <f t="shared" si="32"/>
        <v>0</v>
      </c>
      <c r="AB29" s="100"/>
      <c r="AC29" s="101"/>
      <c r="AD29" s="9">
        <f t="shared" si="13"/>
        <v>0</v>
      </c>
      <c r="AE29" s="96"/>
      <c r="AF29" s="98"/>
      <c r="AG29" s="98"/>
      <c r="AH29" s="96"/>
      <c r="AI29" s="96"/>
      <c r="AJ29" s="96"/>
      <c r="AK29" s="99"/>
      <c r="AL29" s="9">
        <f t="shared" si="33"/>
        <v>0</v>
      </c>
      <c r="AM29" s="9">
        <f t="shared" si="34"/>
        <v>7</v>
      </c>
      <c r="AN29" s="9">
        <f t="shared" si="35"/>
        <v>0.125</v>
      </c>
      <c r="AO29" s="113"/>
      <c r="AP29" s="113"/>
      <c r="AQ29" s="113"/>
      <c r="AR29" s="113"/>
      <c r="AS29" s="34">
        <f t="shared" si="25"/>
        <v>44569</v>
      </c>
      <c r="AT29" s="14">
        <f t="shared" si="26"/>
        <v>0</v>
      </c>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5">
        <f t="shared" si="27"/>
        <v>0</v>
      </c>
    </row>
    <row r="30" spans="1:73" ht="27" customHeight="1" x14ac:dyDescent="0.15">
      <c r="A30" s="29">
        <f t="shared" si="36"/>
        <v>44570</v>
      </c>
      <c r="B30" s="13">
        <f t="shared" si="28"/>
        <v>2</v>
      </c>
      <c r="C30" s="13">
        <f t="shared" si="29"/>
        <v>7</v>
      </c>
      <c r="D30" s="88">
        <f t="shared" si="30"/>
        <v>1.25</v>
      </c>
      <c r="E30" s="70">
        <f t="shared" si="17"/>
        <v>0</v>
      </c>
      <c r="F30" s="70">
        <f t="shared" si="18"/>
        <v>0</v>
      </c>
      <c r="G30" s="89">
        <f t="shared" si="19"/>
        <v>1.5</v>
      </c>
      <c r="H30" s="70">
        <f t="shared" si="6"/>
        <v>1</v>
      </c>
      <c r="I30" s="71">
        <f t="shared" si="31"/>
        <v>0</v>
      </c>
      <c r="J30" s="96"/>
      <c r="K30" s="96"/>
      <c r="L30" s="96"/>
      <c r="M30" s="96"/>
      <c r="N30" s="97"/>
      <c r="O30" s="97"/>
      <c r="P30" s="108">
        <f t="shared" si="23"/>
        <v>0</v>
      </c>
      <c r="Q30" s="75">
        <f t="shared" si="7"/>
        <v>0</v>
      </c>
      <c r="R30" s="91">
        <f>(SUMIF($B$21:B30,B30,$Q$21:Q30))</f>
        <v>0</v>
      </c>
      <c r="S30" s="93">
        <f t="shared" si="37"/>
        <v>-2.4166666666666665</v>
      </c>
      <c r="T30" s="32">
        <f t="shared" si="8"/>
        <v>0</v>
      </c>
      <c r="U30" s="94">
        <f t="shared" si="9"/>
        <v>0</v>
      </c>
      <c r="V30" s="9">
        <f t="shared" si="20"/>
        <v>0</v>
      </c>
      <c r="W30" s="9">
        <f t="shared" si="10"/>
        <v>0</v>
      </c>
      <c r="X30" s="9">
        <f t="shared" si="21"/>
        <v>0</v>
      </c>
      <c r="Y30" s="93">
        <f t="shared" si="11"/>
        <v>0</v>
      </c>
      <c r="Z30" s="93">
        <f t="shared" si="12"/>
        <v>0</v>
      </c>
      <c r="AA30" s="9">
        <f t="shared" si="32"/>
        <v>0</v>
      </c>
      <c r="AB30" s="100"/>
      <c r="AC30" s="101"/>
      <c r="AD30" s="9">
        <f t="shared" si="13"/>
        <v>0</v>
      </c>
      <c r="AE30" s="96"/>
      <c r="AF30" s="98"/>
      <c r="AG30" s="98"/>
      <c r="AH30" s="96"/>
      <c r="AI30" s="96"/>
      <c r="AJ30" s="96"/>
      <c r="AK30" s="99"/>
      <c r="AL30" s="9">
        <f t="shared" si="33"/>
        <v>0</v>
      </c>
      <c r="AM30" s="9">
        <f t="shared" si="34"/>
        <v>7</v>
      </c>
      <c r="AN30" s="9">
        <f t="shared" si="35"/>
        <v>0.125</v>
      </c>
      <c r="AO30" s="113"/>
      <c r="AP30" s="113"/>
      <c r="AQ30" s="113"/>
      <c r="AR30" s="113"/>
      <c r="AS30" s="34">
        <f t="shared" si="25"/>
        <v>44570</v>
      </c>
      <c r="AT30" s="14">
        <f t="shared" si="26"/>
        <v>0</v>
      </c>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5">
        <f t="shared" si="27"/>
        <v>0</v>
      </c>
    </row>
    <row r="31" spans="1:73" ht="27" customHeight="1" x14ac:dyDescent="0.15">
      <c r="A31" s="29">
        <f t="shared" si="36"/>
        <v>44571</v>
      </c>
      <c r="B31" s="13">
        <f t="shared" si="28"/>
        <v>2</v>
      </c>
      <c r="C31" s="13">
        <f t="shared" si="29"/>
        <v>1</v>
      </c>
      <c r="D31" s="88">
        <f t="shared" si="30"/>
        <v>1.25</v>
      </c>
      <c r="E31" s="70">
        <f t="shared" si="17"/>
        <v>0</v>
      </c>
      <c r="F31" s="70">
        <f t="shared" si="18"/>
        <v>0</v>
      </c>
      <c r="G31" s="89">
        <f t="shared" si="19"/>
        <v>1</v>
      </c>
      <c r="H31" s="70">
        <f t="shared" si="6"/>
        <v>1</v>
      </c>
      <c r="I31" s="71">
        <f t="shared" si="31"/>
        <v>0</v>
      </c>
      <c r="J31" s="96"/>
      <c r="K31" s="96"/>
      <c r="L31" s="96"/>
      <c r="M31" s="96"/>
      <c r="N31" s="97"/>
      <c r="O31" s="97"/>
      <c r="P31" s="108">
        <f t="shared" si="23"/>
        <v>0</v>
      </c>
      <c r="Q31" s="75">
        <f t="shared" si="7"/>
        <v>0</v>
      </c>
      <c r="R31" s="91">
        <f>(SUMIF($B$21:B31,B31,$Q$21:Q31))</f>
        <v>0</v>
      </c>
      <c r="S31" s="93">
        <f t="shared" si="37"/>
        <v>-2.4166666666666665</v>
      </c>
      <c r="T31" s="32">
        <f t="shared" si="8"/>
        <v>0</v>
      </c>
      <c r="U31" s="94">
        <f t="shared" si="9"/>
        <v>0</v>
      </c>
      <c r="V31" s="9">
        <f t="shared" si="20"/>
        <v>0</v>
      </c>
      <c r="W31" s="9">
        <f t="shared" si="10"/>
        <v>0</v>
      </c>
      <c r="X31" s="9">
        <f t="shared" si="21"/>
        <v>0</v>
      </c>
      <c r="Y31" s="93">
        <f t="shared" si="11"/>
        <v>0</v>
      </c>
      <c r="Z31" s="93">
        <f t="shared" si="12"/>
        <v>0</v>
      </c>
      <c r="AA31" s="9">
        <f t="shared" si="32"/>
        <v>0</v>
      </c>
      <c r="AB31" s="100"/>
      <c r="AC31" s="101"/>
      <c r="AD31" s="9">
        <f t="shared" si="13"/>
        <v>0</v>
      </c>
      <c r="AE31" s="96"/>
      <c r="AF31" s="98"/>
      <c r="AG31" s="98"/>
      <c r="AH31" s="96"/>
      <c r="AI31" s="96"/>
      <c r="AJ31" s="96"/>
      <c r="AK31" s="110"/>
      <c r="AL31" s="9">
        <f t="shared" si="33"/>
        <v>0</v>
      </c>
      <c r="AM31" s="9">
        <f t="shared" si="34"/>
        <v>7</v>
      </c>
      <c r="AN31" s="9">
        <f t="shared" si="35"/>
        <v>0.125</v>
      </c>
      <c r="AO31" s="113"/>
      <c r="AP31" s="113"/>
      <c r="AQ31" s="113"/>
      <c r="AR31" s="113"/>
      <c r="AS31" s="34">
        <f t="shared" si="25"/>
        <v>44571</v>
      </c>
      <c r="AT31" s="14">
        <f t="shared" si="26"/>
        <v>0</v>
      </c>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5">
        <f t="shared" si="27"/>
        <v>0</v>
      </c>
    </row>
    <row r="32" spans="1:73" ht="27" customHeight="1" x14ac:dyDescent="0.15">
      <c r="A32" s="29">
        <f t="shared" si="36"/>
        <v>44572</v>
      </c>
      <c r="B32" s="13">
        <f t="shared" si="28"/>
        <v>3</v>
      </c>
      <c r="C32" s="13">
        <f t="shared" si="29"/>
        <v>2</v>
      </c>
      <c r="D32" s="88">
        <f t="shared" si="30"/>
        <v>1.25</v>
      </c>
      <c r="E32" s="70">
        <f t="shared" si="17"/>
        <v>0</v>
      </c>
      <c r="F32" s="70">
        <f t="shared" si="18"/>
        <v>0</v>
      </c>
      <c r="G32" s="89">
        <f t="shared" si="19"/>
        <v>1</v>
      </c>
      <c r="H32" s="70">
        <f t="shared" si="6"/>
        <v>1</v>
      </c>
      <c r="I32" s="71">
        <f t="shared" si="31"/>
        <v>0</v>
      </c>
      <c r="J32" s="96"/>
      <c r="K32" s="96"/>
      <c r="L32" s="96"/>
      <c r="M32" s="96"/>
      <c r="N32" s="97"/>
      <c r="O32" s="97"/>
      <c r="P32" s="108">
        <f t="shared" si="23"/>
        <v>0</v>
      </c>
      <c r="Q32" s="75">
        <f t="shared" si="7"/>
        <v>0</v>
      </c>
      <c r="R32" s="91">
        <f>(SUMIF($B$21:B32,B32,$Q$21:Q32))</f>
        <v>0</v>
      </c>
      <c r="S32" s="93">
        <f t="shared" si="37"/>
        <v>-2.4166666666666665</v>
      </c>
      <c r="T32" s="32">
        <f t="shared" si="8"/>
        <v>0</v>
      </c>
      <c r="U32" s="94">
        <f t="shared" si="9"/>
        <v>0</v>
      </c>
      <c r="V32" s="9">
        <f t="shared" si="20"/>
        <v>0</v>
      </c>
      <c r="W32" s="9">
        <f t="shared" si="10"/>
        <v>0</v>
      </c>
      <c r="X32" s="9">
        <f t="shared" si="21"/>
        <v>0</v>
      </c>
      <c r="Y32" s="93">
        <f t="shared" si="11"/>
        <v>0</v>
      </c>
      <c r="Z32" s="93">
        <f t="shared" si="12"/>
        <v>0</v>
      </c>
      <c r="AA32" s="9">
        <f t="shared" si="32"/>
        <v>0</v>
      </c>
      <c r="AB32" s="100"/>
      <c r="AC32" s="101"/>
      <c r="AD32" s="9">
        <f t="shared" si="13"/>
        <v>0</v>
      </c>
      <c r="AE32" s="96"/>
      <c r="AF32" s="98"/>
      <c r="AG32" s="98"/>
      <c r="AH32" s="96"/>
      <c r="AI32" s="96"/>
      <c r="AJ32" s="96"/>
      <c r="AK32" s="99"/>
      <c r="AL32" s="9">
        <f t="shared" si="33"/>
        <v>0</v>
      </c>
      <c r="AM32" s="9">
        <f t="shared" si="34"/>
        <v>7</v>
      </c>
      <c r="AN32" s="9">
        <f t="shared" si="35"/>
        <v>0.125</v>
      </c>
      <c r="AO32" s="113"/>
      <c r="AP32" s="113"/>
      <c r="AQ32" s="113"/>
      <c r="AR32" s="113"/>
      <c r="AS32" s="34">
        <f t="shared" si="25"/>
        <v>44572</v>
      </c>
      <c r="AT32" s="14">
        <f t="shared" si="26"/>
        <v>0</v>
      </c>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5">
        <f t="shared" si="27"/>
        <v>0</v>
      </c>
    </row>
    <row r="33" spans="1:73" ht="27" customHeight="1" x14ac:dyDescent="0.15">
      <c r="A33" s="29">
        <f t="shared" si="36"/>
        <v>44573</v>
      </c>
      <c r="B33" s="13">
        <f t="shared" si="28"/>
        <v>3</v>
      </c>
      <c r="C33" s="13">
        <f t="shared" si="29"/>
        <v>3</v>
      </c>
      <c r="D33" s="88">
        <f t="shared" si="30"/>
        <v>1.25</v>
      </c>
      <c r="E33" s="70">
        <f t="shared" si="17"/>
        <v>0</v>
      </c>
      <c r="F33" s="70">
        <f t="shared" si="18"/>
        <v>0</v>
      </c>
      <c r="G33" s="89">
        <f t="shared" si="19"/>
        <v>1</v>
      </c>
      <c r="H33" s="70">
        <f t="shared" si="6"/>
        <v>1</v>
      </c>
      <c r="I33" s="71">
        <f t="shared" si="31"/>
        <v>0</v>
      </c>
      <c r="J33" s="96"/>
      <c r="K33" s="96"/>
      <c r="L33" s="96"/>
      <c r="M33" s="96"/>
      <c r="N33" s="97"/>
      <c r="O33" s="97"/>
      <c r="P33" s="108">
        <f t="shared" si="23"/>
        <v>0</v>
      </c>
      <c r="Q33" s="75">
        <f t="shared" si="7"/>
        <v>0</v>
      </c>
      <c r="R33" s="91">
        <f>(SUMIF($B$21:B33,B33,$Q$21:Q33))</f>
        <v>0</v>
      </c>
      <c r="S33" s="93">
        <f t="shared" si="37"/>
        <v>-2.4166666666666665</v>
      </c>
      <c r="T33" s="32">
        <f t="shared" si="8"/>
        <v>0</v>
      </c>
      <c r="U33" s="94">
        <f t="shared" si="9"/>
        <v>0</v>
      </c>
      <c r="V33" s="9">
        <f t="shared" si="20"/>
        <v>0</v>
      </c>
      <c r="W33" s="9">
        <f t="shared" si="10"/>
        <v>0</v>
      </c>
      <c r="X33" s="9">
        <f t="shared" si="21"/>
        <v>0</v>
      </c>
      <c r="Y33" s="93">
        <f t="shared" si="11"/>
        <v>0</v>
      </c>
      <c r="Z33" s="93">
        <f t="shared" si="12"/>
        <v>0</v>
      </c>
      <c r="AA33" s="9">
        <f t="shared" si="32"/>
        <v>0</v>
      </c>
      <c r="AB33" s="100"/>
      <c r="AC33" s="101"/>
      <c r="AD33" s="9">
        <f t="shared" si="13"/>
        <v>0</v>
      </c>
      <c r="AE33" s="96"/>
      <c r="AF33" s="98"/>
      <c r="AG33" s="98"/>
      <c r="AH33" s="96"/>
      <c r="AI33" s="96"/>
      <c r="AJ33" s="96"/>
      <c r="AK33" s="99"/>
      <c r="AL33" s="9">
        <f t="shared" si="33"/>
        <v>0</v>
      </c>
      <c r="AM33" s="9">
        <f t="shared" si="34"/>
        <v>7</v>
      </c>
      <c r="AN33" s="9">
        <f t="shared" si="35"/>
        <v>0.125</v>
      </c>
      <c r="AO33" s="113"/>
      <c r="AP33" s="113"/>
      <c r="AQ33" s="113"/>
      <c r="AR33" s="113"/>
      <c r="AS33" s="34">
        <f t="shared" si="25"/>
        <v>44573</v>
      </c>
      <c r="AT33" s="14">
        <f t="shared" si="26"/>
        <v>0</v>
      </c>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5">
        <f t="shared" si="27"/>
        <v>0</v>
      </c>
    </row>
    <row r="34" spans="1:73" ht="27" customHeight="1" x14ac:dyDescent="0.15">
      <c r="A34" s="29">
        <f t="shared" si="36"/>
        <v>44574</v>
      </c>
      <c r="B34" s="13">
        <f t="shared" si="28"/>
        <v>3</v>
      </c>
      <c r="C34" s="13">
        <f t="shared" si="29"/>
        <v>4</v>
      </c>
      <c r="D34" s="88">
        <f t="shared" si="30"/>
        <v>1.25</v>
      </c>
      <c r="E34" s="70">
        <f t="shared" si="17"/>
        <v>0</v>
      </c>
      <c r="F34" s="70">
        <f t="shared" si="18"/>
        <v>0</v>
      </c>
      <c r="G34" s="89">
        <f t="shared" si="19"/>
        <v>1</v>
      </c>
      <c r="H34" s="70">
        <f t="shared" si="6"/>
        <v>1</v>
      </c>
      <c r="I34" s="71">
        <f t="shared" si="31"/>
        <v>0</v>
      </c>
      <c r="J34" s="96"/>
      <c r="K34" s="96"/>
      <c r="L34" s="96"/>
      <c r="M34" s="96"/>
      <c r="N34" s="97"/>
      <c r="O34" s="97"/>
      <c r="P34" s="108">
        <f t="shared" si="23"/>
        <v>0</v>
      </c>
      <c r="Q34" s="75">
        <f t="shared" si="7"/>
        <v>0</v>
      </c>
      <c r="R34" s="91">
        <f>(SUMIF($B$21:B34,B34,$Q$21:Q34))</f>
        <v>0</v>
      </c>
      <c r="S34" s="93">
        <f t="shared" si="37"/>
        <v>-2.4166666666666665</v>
      </c>
      <c r="T34" s="32">
        <f t="shared" si="8"/>
        <v>0</v>
      </c>
      <c r="U34" s="94">
        <f t="shared" si="9"/>
        <v>0</v>
      </c>
      <c r="V34" s="9">
        <f t="shared" si="20"/>
        <v>0</v>
      </c>
      <c r="W34" s="9">
        <f t="shared" si="10"/>
        <v>0</v>
      </c>
      <c r="X34" s="9">
        <f t="shared" si="21"/>
        <v>0</v>
      </c>
      <c r="Y34" s="93">
        <f t="shared" si="11"/>
        <v>0</v>
      </c>
      <c r="Z34" s="93">
        <f t="shared" si="12"/>
        <v>0</v>
      </c>
      <c r="AA34" s="9">
        <f t="shared" si="32"/>
        <v>0</v>
      </c>
      <c r="AB34" s="100"/>
      <c r="AC34" s="101"/>
      <c r="AD34" s="9">
        <f t="shared" si="13"/>
        <v>0</v>
      </c>
      <c r="AE34" s="96"/>
      <c r="AF34" s="98"/>
      <c r="AG34" s="98"/>
      <c r="AH34" s="96"/>
      <c r="AI34" s="96"/>
      <c r="AJ34" s="96"/>
      <c r="AK34" s="99"/>
      <c r="AL34" s="9">
        <f t="shared" si="33"/>
        <v>0</v>
      </c>
      <c r="AM34" s="9">
        <f t="shared" si="34"/>
        <v>7</v>
      </c>
      <c r="AN34" s="9">
        <f t="shared" si="35"/>
        <v>0.125</v>
      </c>
      <c r="AO34" s="113"/>
      <c r="AP34" s="113"/>
      <c r="AQ34" s="113"/>
      <c r="AR34" s="113"/>
      <c r="AS34" s="34">
        <f t="shared" si="25"/>
        <v>44574</v>
      </c>
      <c r="AT34" s="14">
        <f t="shared" si="26"/>
        <v>0</v>
      </c>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5">
        <f t="shared" si="27"/>
        <v>0</v>
      </c>
    </row>
    <row r="35" spans="1:73" ht="27" customHeight="1" x14ac:dyDescent="0.15">
      <c r="A35" s="29">
        <f t="shared" si="36"/>
        <v>44575</v>
      </c>
      <c r="B35" s="13">
        <f t="shared" si="28"/>
        <v>3</v>
      </c>
      <c r="C35" s="13">
        <f t="shared" si="29"/>
        <v>5</v>
      </c>
      <c r="D35" s="88">
        <f t="shared" si="30"/>
        <v>1.25</v>
      </c>
      <c r="E35" s="70">
        <f t="shared" si="17"/>
        <v>0</v>
      </c>
      <c r="F35" s="70">
        <f t="shared" si="18"/>
        <v>0</v>
      </c>
      <c r="G35" s="89">
        <f t="shared" si="19"/>
        <v>1</v>
      </c>
      <c r="H35" s="70">
        <f t="shared" si="6"/>
        <v>1</v>
      </c>
      <c r="I35" s="71">
        <f t="shared" si="31"/>
        <v>0</v>
      </c>
      <c r="J35" s="96"/>
      <c r="K35" s="96"/>
      <c r="L35" s="96"/>
      <c r="M35" s="96"/>
      <c r="N35" s="97"/>
      <c r="O35" s="97"/>
      <c r="P35" s="108">
        <f t="shared" si="23"/>
        <v>0</v>
      </c>
      <c r="Q35" s="75">
        <f t="shared" si="7"/>
        <v>0</v>
      </c>
      <c r="R35" s="91">
        <f>(SUMIF($B$21:B35,B35,$Q$21:Q35))</f>
        <v>0</v>
      </c>
      <c r="S35" s="93">
        <f t="shared" si="37"/>
        <v>-2.4166666666666665</v>
      </c>
      <c r="T35" s="32">
        <f t="shared" si="8"/>
        <v>0</v>
      </c>
      <c r="U35" s="94">
        <f t="shared" si="9"/>
        <v>0</v>
      </c>
      <c r="V35" s="9">
        <f t="shared" si="20"/>
        <v>0</v>
      </c>
      <c r="W35" s="9">
        <f t="shared" si="10"/>
        <v>0</v>
      </c>
      <c r="X35" s="9">
        <f t="shared" si="21"/>
        <v>0</v>
      </c>
      <c r="Y35" s="93">
        <f t="shared" si="11"/>
        <v>0</v>
      </c>
      <c r="Z35" s="93">
        <f t="shared" si="12"/>
        <v>0</v>
      </c>
      <c r="AA35" s="9">
        <f t="shared" si="32"/>
        <v>0</v>
      </c>
      <c r="AB35" s="100"/>
      <c r="AC35" s="101"/>
      <c r="AD35" s="9">
        <f t="shared" si="13"/>
        <v>0</v>
      </c>
      <c r="AE35" s="96"/>
      <c r="AF35" s="98"/>
      <c r="AG35" s="98"/>
      <c r="AH35" s="96"/>
      <c r="AI35" s="96"/>
      <c r="AJ35" s="96"/>
      <c r="AK35" s="99"/>
      <c r="AL35" s="9">
        <f t="shared" si="33"/>
        <v>0</v>
      </c>
      <c r="AM35" s="9">
        <f t="shared" si="34"/>
        <v>7</v>
      </c>
      <c r="AN35" s="9">
        <f t="shared" si="35"/>
        <v>0.125</v>
      </c>
      <c r="AO35" s="113"/>
      <c r="AP35" s="113"/>
      <c r="AQ35" s="113"/>
      <c r="AR35" s="113"/>
      <c r="AS35" s="34">
        <f t="shared" si="25"/>
        <v>44575</v>
      </c>
      <c r="AT35" s="14">
        <f t="shared" si="26"/>
        <v>0</v>
      </c>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5">
        <f t="shared" si="27"/>
        <v>0</v>
      </c>
    </row>
    <row r="36" spans="1:73" ht="27" customHeight="1" x14ac:dyDescent="0.15">
      <c r="A36" s="29">
        <f t="shared" si="36"/>
        <v>44576</v>
      </c>
      <c r="B36" s="13">
        <f t="shared" si="28"/>
        <v>3</v>
      </c>
      <c r="C36" s="13">
        <f t="shared" si="29"/>
        <v>6</v>
      </c>
      <c r="D36" s="88">
        <f t="shared" si="30"/>
        <v>1.25</v>
      </c>
      <c r="E36" s="70">
        <f t="shared" si="17"/>
        <v>0</v>
      </c>
      <c r="F36" s="70">
        <f t="shared" si="18"/>
        <v>0</v>
      </c>
      <c r="G36" s="89">
        <f t="shared" si="19"/>
        <v>1</v>
      </c>
      <c r="H36" s="70">
        <f t="shared" si="6"/>
        <v>1</v>
      </c>
      <c r="I36" s="71">
        <f t="shared" si="31"/>
        <v>0</v>
      </c>
      <c r="J36" s="96"/>
      <c r="K36" s="96"/>
      <c r="L36" s="96"/>
      <c r="M36" s="96"/>
      <c r="N36" s="97"/>
      <c r="O36" s="97"/>
      <c r="P36" s="108">
        <f t="shared" si="23"/>
        <v>0</v>
      </c>
      <c r="Q36" s="75">
        <f t="shared" si="7"/>
        <v>0</v>
      </c>
      <c r="R36" s="91">
        <f>(SUMIF($B$21:B36,B36,$Q$21:Q36))</f>
        <v>0</v>
      </c>
      <c r="S36" s="93">
        <f t="shared" si="37"/>
        <v>-2.4166666666666665</v>
      </c>
      <c r="T36" s="32">
        <f t="shared" si="8"/>
        <v>0</v>
      </c>
      <c r="U36" s="94">
        <f t="shared" si="9"/>
        <v>0</v>
      </c>
      <c r="V36" s="9">
        <f t="shared" si="20"/>
        <v>0</v>
      </c>
      <c r="W36" s="9">
        <f t="shared" si="10"/>
        <v>0</v>
      </c>
      <c r="X36" s="9">
        <f t="shared" si="21"/>
        <v>0</v>
      </c>
      <c r="Y36" s="93">
        <f t="shared" si="11"/>
        <v>0</v>
      </c>
      <c r="Z36" s="93">
        <f t="shared" si="12"/>
        <v>0</v>
      </c>
      <c r="AA36" s="9">
        <f t="shared" si="32"/>
        <v>0</v>
      </c>
      <c r="AB36" s="100"/>
      <c r="AC36" s="101"/>
      <c r="AD36" s="9">
        <f t="shared" si="13"/>
        <v>0</v>
      </c>
      <c r="AE36" s="96"/>
      <c r="AF36" s="98"/>
      <c r="AG36" s="98"/>
      <c r="AH36" s="96"/>
      <c r="AI36" s="96"/>
      <c r="AJ36" s="96"/>
      <c r="AK36" s="99"/>
      <c r="AL36" s="9">
        <f t="shared" si="33"/>
        <v>0</v>
      </c>
      <c r="AM36" s="9">
        <f t="shared" si="34"/>
        <v>7</v>
      </c>
      <c r="AN36" s="9">
        <f t="shared" si="35"/>
        <v>0.125</v>
      </c>
      <c r="AO36" s="113"/>
      <c r="AP36" s="113"/>
      <c r="AQ36" s="113"/>
      <c r="AR36" s="113"/>
      <c r="AS36" s="34">
        <f t="shared" si="25"/>
        <v>44576</v>
      </c>
      <c r="AT36" s="14">
        <f t="shared" si="26"/>
        <v>0</v>
      </c>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5">
        <f t="shared" si="27"/>
        <v>0</v>
      </c>
    </row>
    <row r="37" spans="1:73" ht="27" customHeight="1" x14ac:dyDescent="0.15">
      <c r="A37" s="29">
        <f t="shared" si="36"/>
        <v>44577</v>
      </c>
      <c r="B37" s="13">
        <f t="shared" si="28"/>
        <v>3</v>
      </c>
      <c r="C37" s="13">
        <f t="shared" si="29"/>
        <v>7</v>
      </c>
      <c r="D37" s="88">
        <f t="shared" si="30"/>
        <v>1.25</v>
      </c>
      <c r="E37" s="70">
        <f t="shared" si="17"/>
        <v>0</v>
      </c>
      <c r="F37" s="70">
        <f t="shared" si="18"/>
        <v>0</v>
      </c>
      <c r="G37" s="89">
        <f t="shared" si="19"/>
        <v>1.5</v>
      </c>
      <c r="H37" s="70">
        <f t="shared" si="6"/>
        <v>1</v>
      </c>
      <c r="I37" s="71">
        <f t="shared" si="31"/>
        <v>0</v>
      </c>
      <c r="J37" s="96"/>
      <c r="K37" s="96"/>
      <c r="L37" s="96"/>
      <c r="M37" s="96"/>
      <c r="N37" s="97"/>
      <c r="O37" s="97"/>
      <c r="P37" s="108">
        <f t="shared" si="23"/>
        <v>0</v>
      </c>
      <c r="Q37" s="75">
        <f t="shared" si="7"/>
        <v>0</v>
      </c>
      <c r="R37" s="91">
        <f>(SUMIF($B$21:B37,B37,$Q$21:Q37))</f>
        <v>0</v>
      </c>
      <c r="S37" s="93">
        <f t="shared" si="37"/>
        <v>-2.4166666666666665</v>
      </c>
      <c r="T37" s="32">
        <f t="shared" si="8"/>
        <v>0</v>
      </c>
      <c r="U37" s="94">
        <f t="shared" si="9"/>
        <v>0</v>
      </c>
      <c r="V37" s="9">
        <f t="shared" si="20"/>
        <v>0</v>
      </c>
      <c r="W37" s="9">
        <f t="shared" si="10"/>
        <v>0</v>
      </c>
      <c r="X37" s="9">
        <f t="shared" si="21"/>
        <v>0</v>
      </c>
      <c r="Y37" s="93">
        <f t="shared" si="11"/>
        <v>0</v>
      </c>
      <c r="Z37" s="93">
        <f t="shared" si="12"/>
        <v>0</v>
      </c>
      <c r="AA37" s="9">
        <f t="shared" si="32"/>
        <v>0</v>
      </c>
      <c r="AB37" s="100"/>
      <c r="AC37" s="101"/>
      <c r="AD37" s="9">
        <f t="shared" si="13"/>
        <v>0</v>
      </c>
      <c r="AE37" s="96"/>
      <c r="AF37" s="98"/>
      <c r="AG37" s="98"/>
      <c r="AH37" s="96"/>
      <c r="AI37" s="96"/>
      <c r="AJ37" s="96"/>
      <c r="AK37" s="99"/>
      <c r="AL37" s="9">
        <f t="shared" si="33"/>
        <v>0</v>
      </c>
      <c r="AM37" s="9">
        <f t="shared" si="34"/>
        <v>7</v>
      </c>
      <c r="AN37" s="9">
        <f t="shared" si="35"/>
        <v>0.125</v>
      </c>
      <c r="AO37" s="113"/>
      <c r="AP37" s="113"/>
      <c r="AQ37" s="113"/>
      <c r="AR37" s="113"/>
      <c r="AS37" s="34">
        <f t="shared" si="25"/>
        <v>44577</v>
      </c>
      <c r="AT37" s="14">
        <f t="shared" si="26"/>
        <v>0</v>
      </c>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5">
        <f t="shared" si="27"/>
        <v>0</v>
      </c>
    </row>
    <row r="38" spans="1:73" ht="27" customHeight="1" x14ac:dyDescent="0.15">
      <c r="A38" s="29">
        <f t="shared" si="36"/>
        <v>44578</v>
      </c>
      <c r="B38" s="13">
        <f t="shared" si="28"/>
        <v>3</v>
      </c>
      <c r="C38" s="13">
        <f t="shared" si="29"/>
        <v>1</v>
      </c>
      <c r="D38" s="88">
        <f t="shared" si="30"/>
        <v>1.25</v>
      </c>
      <c r="E38" s="70">
        <f t="shared" si="17"/>
        <v>0</v>
      </c>
      <c r="F38" s="70">
        <f t="shared" si="18"/>
        <v>0</v>
      </c>
      <c r="G38" s="89">
        <f t="shared" si="19"/>
        <v>1</v>
      </c>
      <c r="H38" s="70">
        <f t="shared" si="6"/>
        <v>1</v>
      </c>
      <c r="I38" s="71">
        <f t="shared" si="31"/>
        <v>0</v>
      </c>
      <c r="J38" s="96"/>
      <c r="K38" s="96"/>
      <c r="L38" s="96"/>
      <c r="M38" s="96"/>
      <c r="N38" s="97"/>
      <c r="O38" s="97"/>
      <c r="P38" s="108">
        <f t="shared" si="23"/>
        <v>0</v>
      </c>
      <c r="Q38" s="75">
        <f t="shared" si="7"/>
        <v>0</v>
      </c>
      <c r="R38" s="91">
        <f>(SUMIF($B$21:B38,B38,$Q$21:Q38))</f>
        <v>0</v>
      </c>
      <c r="S38" s="93">
        <f t="shared" si="37"/>
        <v>-2.4166666666666665</v>
      </c>
      <c r="T38" s="32">
        <f t="shared" si="8"/>
        <v>0</v>
      </c>
      <c r="U38" s="94">
        <f t="shared" si="9"/>
        <v>0</v>
      </c>
      <c r="V38" s="9">
        <f t="shared" si="20"/>
        <v>0</v>
      </c>
      <c r="W38" s="9">
        <f t="shared" si="10"/>
        <v>0</v>
      </c>
      <c r="X38" s="9">
        <f t="shared" si="21"/>
        <v>0</v>
      </c>
      <c r="Y38" s="93">
        <f t="shared" si="11"/>
        <v>0</v>
      </c>
      <c r="Z38" s="93">
        <f t="shared" si="12"/>
        <v>0</v>
      </c>
      <c r="AA38" s="9">
        <f t="shared" si="32"/>
        <v>0</v>
      </c>
      <c r="AB38" s="100"/>
      <c r="AC38" s="101"/>
      <c r="AD38" s="9">
        <f t="shared" si="13"/>
        <v>0</v>
      </c>
      <c r="AE38" s="96"/>
      <c r="AF38" s="98"/>
      <c r="AG38" s="98"/>
      <c r="AH38" s="96"/>
      <c r="AI38" s="96"/>
      <c r="AJ38" s="96"/>
      <c r="AK38" s="99"/>
      <c r="AL38" s="9">
        <f t="shared" si="33"/>
        <v>0</v>
      </c>
      <c r="AM38" s="9">
        <f t="shared" si="34"/>
        <v>7</v>
      </c>
      <c r="AN38" s="9">
        <f t="shared" si="35"/>
        <v>0.125</v>
      </c>
      <c r="AO38" s="113"/>
      <c r="AP38" s="113"/>
      <c r="AQ38" s="113"/>
      <c r="AR38" s="113"/>
      <c r="AS38" s="34">
        <f t="shared" si="25"/>
        <v>44578</v>
      </c>
      <c r="AT38" s="14">
        <f t="shared" si="26"/>
        <v>0</v>
      </c>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5">
        <f t="shared" si="27"/>
        <v>0</v>
      </c>
    </row>
    <row r="39" spans="1:73" ht="27" customHeight="1" x14ac:dyDescent="0.15">
      <c r="A39" s="29">
        <f t="shared" si="36"/>
        <v>44579</v>
      </c>
      <c r="B39" s="13">
        <f t="shared" si="28"/>
        <v>4</v>
      </c>
      <c r="C39" s="13">
        <f t="shared" si="29"/>
        <v>2</v>
      </c>
      <c r="D39" s="88">
        <f t="shared" si="30"/>
        <v>1.25</v>
      </c>
      <c r="E39" s="70">
        <f t="shared" si="17"/>
        <v>0</v>
      </c>
      <c r="F39" s="70">
        <f t="shared" si="18"/>
        <v>0</v>
      </c>
      <c r="G39" s="89">
        <f t="shared" si="19"/>
        <v>1</v>
      </c>
      <c r="H39" s="70">
        <f t="shared" si="6"/>
        <v>1</v>
      </c>
      <c r="I39" s="71">
        <f t="shared" si="31"/>
        <v>0</v>
      </c>
      <c r="J39" s="96"/>
      <c r="K39" s="96"/>
      <c r="L39" s="96"/>
      <c r="M39" s="96"/>
      <c r="N39" s="97"/>
      <c r="O39" s="97"/>
      <c r="P39" s="108">
        <f t="shared" si="23"/>
        <v>0</v>
      </c>
      <c r="Q39" s="75">
        <f t="shared" si="7"/>
        <v>0</v>
      </c>
      <c r="R39" s="91">
        <f>(SUMIF($B$21:B39,B39,$Q$21:Q39))</f>
        <v>0</v>
      </c>
      <c r="S39" s="93">
        <f t="shared" si="37"/>
        <v>-2.4166666666666665</v>
      </c>
      <c r="T39" s="32">
        <f t="shared" si="8"/>
        <v>0</v>
      </c>
      <c r="U39" s="94">
        <f t="shared" si="9"/>
        <v>0</v>
      </c>
      <c r="V39" s="9">
        <f t="shared" si="20"/>
        <v>0</v>
      </c>
      <c r="W39" s="9">
        <f t="shared" si="10"/>
        <v>0</v>
      </c>
      <c r="X39" s="9">
        <f t="shared" si="21"/>
        <v>0</v>
      </c>
      <c r="Y39" s="93">
        <f t="shared" si="11"/>
        <v>0</v>
      </c>
      <c r="Z39" s="93">
        <f t="shared" si="12"/>
        <v>0</v>
      </c>
      <c r="AA39" s="9">
        <f t="shared" si="32"/>
        <v>0</v>
      </c>
      <c r="AB39" s="100"/>
      <c r="AC39" s="101"/>
      <c r="AD39" s="9">
        <f t="shared" si="13"/>
        <v>0</v>
      </c>
      <c r="AE39" s="96"/>
      <c r="AF39" s="98"/>
      <c r="AG39" s="98"/>
      <c r="AH39" s="96"/>
      <c r="AI39" s="96"/>
      <c r="AJ39" s="96"/>
      <c r="AK39" s="99"/>
      <c r="AL39" s="9">
        <f t="shared" si="33"/>
        <v>0</v>
      </c>
      <c r="AM39" s="9">
        <f t="shared" si="34"/>
        <v>7</v>
      </c>
      <c r="AN39" s="9">
        <f t="shared" si="35"/>
        <v>0.125</v>
      </c>
      <c r="AO39" s="113"/>
      <c r="AP39" s="113"/>
      <c r="AQ39" s="113"/>
      <c r="AR39" s="113"/>
      <c r="AS39" s="34">
        <f t="shared" si="25"/>
        <v>44579</v>
      </c>
      <c r="AT39" s="14">
        <f t="shared" si="26"/>
        <v>0</v>
      </c>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5">
        <f t="shared" si="27"/>
        <v>0</v>
      </c>
    </row>
    <row r="40" spans="1:73" ht="27" customHeight="1" x14ac:dyDescent="0.15">
      <c r="A40" s="29">
        <f t="shared" si="36"/>
        <v>44580</v>
      </c>
      <c r="B40" s="13">
        <f t="shared" si="28"/>
        <v>4</v>
      </c>
      <c r="C40" s="13">
        <f t="shared" si="29"/>
        <v>3</v>
      </c>
      <c r="D40" s="88">
        <f t="shared" si="30"/>
        <v>1.25</v>
      </c>
      <c r="E40" s="70">
        <f t="shared" si="17"/>
        <v>0</v>
      </c>
      <c r="F40" s="70">
        <f t="shared" si="18"/>
        <v>0</v>
      </c>
      <c r="G40" s="89">
        <f t="shared" si="19"/>
        <v>1</v>
      </c>
      <c r="H40" s="70">
        <f t="shared" si="6"/>
        <v>1</v>
      </c>
      <c r="I40" s="71">
        <f t="shared" si="31"/>
        <v>0</v>
      </c>
      <c r="J40" s="96"/>
      <c r="K40" s="96"/>
      <c r="L40" s="96"/>
      <c r="M40" s="96"/>
      <c r="N40" s="97"/>
      <c r="O40" s="97"/>
      <c r="P40" s="108">
        <f t="shared" si="23"/>
        <v>0</v>
      </c>
      <c r="Q40" s="75">
        <f t="shared" si="7"/>
        <v>0</v>
      </c>
      <c r="R40" s="91">
        <f>(SUMIF($B$21:B40,B40,$Q$21:Q40))</f>
        <v>0</v>
      </c>
      <c r="S40" s="93">
        <f t="shared" si="37"/>
        <v>-2.4166666666666665</v>
      </c>
      <c r="T40" s="32">
        <f t="shared" si="8"/>
        <v>0</v>
      </c>
      <c r="U40" s="94">
        <f t="shared" si="9"/>
        <v>0</v>
      </c>
      <c r="V40" s="9">
        <f t="shared" si="20"/>
        <v>0</v>
      </c>
      <c r="W40" s="9">
        <f t="shared" si="10"/>
        <v>0</v>
      </c>
      <c r="X40" s="9">
        <f t="shared" si="21"/>
        <v>0</v>
      </c>
      <c r="Y40" s="93">
        <f t="shared" si="11"/>
        <v>0</v>
      </c>
      <c r="Z40" s="93">
        <f t="shared" si="12"/>
        <v>0</v>
      </c>
      <c r="AA40" s="9">
        <f t="shared" si="32"/>
        <v>0</v>
      </c>
      <c r="AB40" s="100"/>
      <c r="AC40" s="101"/>
      <c r="AD40" s="9">
        <f t="shared" si="13"/>
        <v>0</v>
      </c>
      <c r="AE40" s="96"/>
      <c r="AF40" s="98"/>
      <c r="AG40" s="98"/>
      <c r="AH40" s="96"/>
      <c r="AI40" s="96"/>
      <c r="AJ40" s="96"/>
      <c r="AK40" s="99"/>
      <c r="AL40" s="9">
        <f t="shared" si="33"/>
        <v>0</v>
      </c>
      <c r="AM40" s="9">
        <f t="shared" si="34"/>
        <v>7</v>
      </c>
      <c r="AN40" s="9">
        <f t="shared" si="35"/>
        <v>0.125</v>
      </c>
      <c r="AO40" s="113"/>
      <c r="AP40" s="113"/>
      <c r="AQ40" s="113"/>
      <c r="AR40" s="113"/>
      <c r="AS40" s="34">
        <f t="shared" si="25"/>
        <v>44580</v>
      </c>
      <c r="AT40" s="14">
        <f t="shared" si="26"/>
        <v>0</v>
      </c>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5">
        <f t="shared" si="27"/>
        <v>0</v>
      </c>
    </row>
    <row r="41" spans="1:73" ht="27" customHeight="1" x14ac:dyDescent="0.15">
      <c r="A41" s="29">
        <f t="shared" si="36"/>
        <v>44581</v>
      </c>
      <c r="B41" s="13">
        <f t="shared" si="28"/>
        <v>4</v>
      </c>
      <c r="C41" s="13">
        <f t="shared" si="29"/>
        <v>4</v>
      </c>
      <c r="D41" s="88">
        <f t="shared" si="30"/>
        <v>1.25</v>
      </c>
      <c r="E41" s="70">
        <f t="shared" si="17"/>
        <v>0</v>
      </c>
      <c r="F41" s="70">
        <f t="shared" si="18"/>
        <v>0</v>
      </c>
      <c r="G41" s="89">
        <f t="shared" si="19"/>
        <v>1</v>
      </c>
      <c r="H41" s="70">
        <f t="shared" si="6"/>
        <v>1</v>
      </c>
      <c r="I41" s="71">
        <f t="shared" si="31"/>
        <v>0</v>
      </c>
      <c r="J41" s="96"/>
      <c r="K41" s="96"/>
      <c r="L41" s="96"/>
      <c r="M41" s="96"/>
      <c r="N41" s="97"/>
      <c r="O41" s="97"/>
      <c r="P41" s="108">
        <f t="shared" si="23"/>
        <v>0</v>
      </c>
      <c r="Q41" s="75">
        <f t="shared" si="7"/>
        <v>0</v>
      </c>
      <c r="R41" s="91">
        <f>(SUMIF($B$21:B41,B41,$Q$21:Q41))</f>
        <v>0</v>
      </c>
      <c r="S41" s="93">
        <f t="shared" si="37"/>
        <v>-2.4166666666666665</v>
      </c>
      <c r="T41" s="32">
        <f t="shared" si="8"/>
        <v>0</v>
      </c>
      <c r="U41" s="94">
        <f t="shared" si="9"/>
        <v>0</v>
      </c>
      <c r="V41" s="9">
        <f t="shared" si="20"/>
        <v>0</v>
      </c>
      <c r="W41" s="9">
        <f t="shared" si="10"/>
        <v>0</v>
      </c>
      <c r="X41" s="9">
        <f t="shared" si="21"/>
        <v>0</v>
      </c>
      <c r="Y41" s="93">
        <f t="shared" si="11"/>
        <v>0</v>
      </c>
      <c r="Z41" s="93">
        <f t="shared" si="12"/>
        <v>0</v>
      </c>
      <c r="AA41" s="9">
        <f t="shared" si="32"/>
        <v>0</v>
      </c>
      <c r="AB41" s="100"/>
      <c r="AC41" s="101"/>
      <c r="AD41" s="9">
        <f t="shared" si="13"/>
        <v>0</v>
      </c>
      <c r="AE41" s="96"/>
      <c r="AF41" s="98"/>
      <c r="AG41" s="98"/>
      <c r="AH41" s="96"/>
      <c r="AI41" s="96"/>
      <c r="AJ41" s="96"/>
      <c r="AK41" s="99"/>
      <c r="AL41" s="9">
        <f t="shared" si="33"/>
        <v>0</v>
      </c>
      <c r="AM41" s="9">
        <f t="shared" si="34"/>
        <v>7</v>
      </c>
      <c r="AN41" s="9">
        <f t="shared" si="35"/>
        <v>0.125</v>
      </c>
      <c r="AO41" s="113"/>
      <c r="AP41" s="113"/>
      <c r="AQ41" s="113"/>
      <c r="AR41" s="113"/>
      <c r="AS41" s="34">
        <f t="shared" si="25"/>
        <v>44581</v>
      </c>
      <c r="AT41" s="14">
        <f t="shared" si="26"/>
        <v>0</v>
      </c>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5">
        <f t="shared" si="27"/>
        <v>0</v>
      </c>
    </row>
    <row r="42" spans="1:73" ht="27" customHeight="1" x14ac:dyDescent="0.15">
      <c r="A42" s="29">
        <f t="shared" si="36"/>
        <v>44582</v>
      </c>
      <c r="B42" s="13">
        <f t="shared" si="28"/>
        <v>4</v>
      </c>
      <c r="C42" s="13">
        <f t="shared" si="29"/>
        <v>5</v>
      </c>
      <c r="D42" s="88">
        <f t="shared" si="30"/>
        <v>1.25</v>
      </c>
      <c r="E42" s="70">
        <f t="shared" si="17"/>
        <v>0</v>
      </c>
      <c r="F42" s="70">
        <f t="shared" si="18"/>
        <v>0</v>
      </c>
      <c r="G42" s="89">
        <f t="shared" si="19"/>
        <v>1</v>
      </c>
      <c r="H42" s="70">
        <f t="shared" si="6"/>
        <v>1</v>
      </c>
      <c r="I42" s="71">
        <f t="shared" si="31"/>
        <v>0</v>
      </c>
      <c r="J42" s="96"/>
      <c r="K42" s="96"/>
      <c r="L42" s="96"/>
      <c r="M42" s="96"/>
      <c r="N42" s="97"/>
      <c r="O42" s="97"/>
      <c r="P42" s="108">
        <f t="shared" si="23"/>
        <v>0</v>
      </c>
      <c r="Q42" s="75">
        <f t="shared" si="7"/>
        <v>0</v>
      </c>
      <c r="R42" s="91">
        <f>(SUMIF($B$21:B42,B42,$Q$21:Q42))</f>
        <v>0</v>
      </c>
      <c r="S42" s="93">
        <f t="shared" si="37"/>
        <v>-2.4166666666666665</v>
      </c>
      <c r="T42" s="32">
        <f t="shared" si="8"/>
        <v>0</v>
      </c>
      <c r="U42" s="94">
        <f t="shared" si="9"/>
        <v>0</v>
      </c>
      <c r="V42" s="9">
        <f t="shared" si="20"/>
        <v>0</v>
      </c>
      <c r="W42" s="9">
        <f t="shared" si="10"/>
        <v>0</v>
      </c>
      <c r="X42" s="9">
        <f t="shared" si="21"/>
        <v>0</v>
      </c>
      <c r="Y42" s="93">
        <f t="shared" si="11"/>
        <v>0</v>
      </c>
      <c r="Z42" s="93">
        <f t="shared" si="12"/>
        <v>0</v>
      </c>
      <c r="AA42" s="9">
        <f t="shared" si="32"/>
        <v>0</v>
      </c>
      <c r="AB42" s="100"/>
      <c r="AC42" s="101"/>
      <c r="AD42" s="9">
        <f t="shared" si="13"/>
        <v>0</v>
      </c>
      <c r="AE42" s="96"/>
      <c r="AF42" s="98"/>
      <c r="AG42" s="98"/>
      <c r="AH42" s="96"/>
      <c r="AI42" s="96"/>
      <c r="AJ42" s="96"/>
      <c r="AK42" s="99"/>
      <c r="AL42" s="9">
        <f t="shared" si="33"/>
        <v>0</v>
      </c>
      <c r="AM42" s="9">
        <f t="shared" si="34"/>
        <v>7</v>
      </c>
      <c r="AN42" s="9">
        <f t="shared" si="35"/>
        <v>0.125</v>
      </c>
      <c r="AO42" s="113"/>
      <c r="AP42" s="113"/>
      <c r="AQ42" s="113"/>
      <c r="AR42" s="113"/>
      <c r="AS42" s="34">
        <f t="shared" si="25"/>
        <v>44582</v>
      </c>
      <c r="AT42" s="14">
        <f t="shared" si="26"/>
        <v>0</v>
      </c>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5">
        <f t="shared" si="27"/>
        <v>0</v>
      </c>
    </row>
    <row r="43" spans="1:73" ht="27" customHeight="1" x14ac:dyDescent="0.15">
      <c r="A43" s="29">
        <f t="shared" si="36"/>
        <v>44583</v>
      </c>
      <c r="B43" s="13">
        <f t="shared" si="28"/>
        <v>4</v>
      </c>
      <c r="C43" s="13">
        <f t="shared" si="29"/>
        <v>6</v>
      </c>
      <c r="D43" s="88">
        <f t="shared" si="30"/>
        <v>1.25</v>
      </c>
      <c r="E43" s="70">
        <f t="shared" si="17"/>
        <v>0</v>
      </c>
      <c r="F43" s="70">
        <f t="shared" si="18"/>
        <v>0</v>
      </c>
      <c r="G43" s="89">
        <f t="shared" si="19"/>
        <v>1</v>
      </c>
      <c r="H43" s="70">
        <f t="shared" si="6"/>
        <v>1</v>
      </c>
      <c r="I43" s="71">
        <f t="shared" si="31"/>
        <v>0</v>
      </c>
      <c r="J43" s="96"/>
      <c r="K43" s="96"/>
      <c r="L43" s="96"/>
      <c r="M43" s="96"/>
      <c r="N43" s="97"/>
      <c r="O43" s="97"/>
      <c r="P43" s="108">
        <f t="shared" si="23"/>
        <v>0</v>
      </c>
      <c r="Q43" s="75">
        <f t="shared" si="7"/>
        <v>0</v>
      </c>
      <c r="R43" s="91">
        <f>(SUMIF($B$21:B43,B43,$Q$21:Q43))</f>
        <v>0</v>
      </c>
      <c r="S43" s="93">
        <f t="shared" si="37"/>
        <v>-2.4166666666666665</v>
      </c>
      <c r="T43" s="32">
        <f t="shared" si="8"/>
        <v>0</v>
      </c>
      <c r="U43" s="94">
        <f t="shared" si="9"/>
        <v>0</v>
      </c>
      <c r="V43" s="9">
        <f t="shared" si="20"/>
        <v>0</v>
      </c>
      <c r="W43" s="9">
        <f t="shared" si="10"/>
        <v>0</v>
      </c>
      <c r="X43" s="9">
        <f t="shared" si="21"/>
        <v>0</v>
      </c>
      <c r="Y43" s="93">
        <f t="shared" si="11"/>
        <v>0</v>
      </c>
      <c r="Z43" s="93">
        <f t="shared" si="12"/>
        <v>0</v>
      </c>
      <c r="AA43" s="9">
        <f t="shared" si="32"/>
        <v>0</v>
      </c>
      <c r="AB43" s="100"/>
      <c r="AC43" s="101"/>
      <c r="AD43" s="9">
        <f t="shared" si="13"/>
        <v>0</v>
      </c>
      <c r="AE43" s="96"/>
      <c r="AF43" s="98"/>
      <c r="AG43" s="98"/>
      <c r="AH43" s="96"/>
      <c r="AI43" s="96"/>
      <c r="AJ43" s="96"/>
      <c r="AK43" s="99"/>
      <c r="AL43" s="9">
        <f t="shared" si="33"/>
        <v>0</v>
      </c>
      <c r="AM43" s="9">
        <f t="shared" si="34"/>
        <v>7</v>
      </c>
      <c r="AN43" s="9">
        <f t="shared" si="35"/>
        <v>0.125</v>
      </c>
      <c r="AO43" s="113"/>
      <c r="AP43" s="113"/>
      <c r="AQ43" s="113"/>
      <c r="AR43" s="113"/>
      <c r="AS43" s="34">
        <f t="shared" si="25"/>
        <v>44583</v>
      </c>
      <c r="AT43" s="14">
        <f t="shared" si="26"/>
        <v>0</v>
      </c>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5">
        <f t="shared" si="27"/>
        <v>0</v>
      </c>
    </row>
    <row r="44" spans="1:73" ht="27" customHeight="1" x14ac:dyDescent="0.15">
      <c r="A44" s="29">
        <f t="shared" si="36"/>
        <v>44584</v>
      </c>
      <c r="B44" s="13">
        <f t="shared" si="28"/>
        <v>4</v>
      </c>
      <c r="C44" s="13">
        <f t="shared" si="29"/>
        <v>7</v>
      </c>
      <c r="D44" s="88">
        <f t="shared" si="30"/>
        <v>1.25</v>
      </c>
      <c r="E44" s="70">
        <f t="shared" si="17"/>
        <v>0</v>
      </c>
      <c r="F44" s="70">
        <f t="shared" si="18"/>
        <v>0</v>
      </c>
      <c r="G44" s="89">
        <f t="shared" si="19"/>
        <v>1.5</v>
      </c>
      <c r="H44" s="70">
        <f t="shared" si="6"/>
        <v>1</v>
      </c>
      <c r="I44" s="71">
        <f t="shared" si="31"/>
        <v>0</v>
      </c>
      <c r="J44" s="96"/>
      <c r="K44" s="96"/>
      <c r="L44" s="96"/>
      <c r="M44" s="96"/>
      <c r="N44" s="97"/>
      <c r="O44" s="97"/>
      <c r="P44" s="108">
        <f t="shared" si="23"/>
        <v>0</v>
      </c>
      <c r="Q44" s="75">
        <f t="shared" si="7"/>
        <v>0</v>
      </c>
      <c r="R44" s="91">
        <f>(SUMIF($B$21:B44,B44,$Q$21:Q44))</f>
        <v>0</v>
      </c>
      <c r="S44" s="93">
        <f t="shared" si="37"/>
        <v>-2.4166666666666665</v>
      </c>
      <c r="T44" s="32">
        <f t="shared" si="8"/>
        <v>0</v>
      </c>
      <c r="U44" s="94">
        <f t="shared" si="9"/>
        <v>0</v>
      </c>
      <c r="V44" s="9">
        <f t="shared" si="20"/>
        <v>0</v>
      </c>
      <c r="W44" s="9">
        <f t="shared" si="10"/>
        <v>0</v>
      </c>
      <c r="X44" s="9">
        <f t="shared" si="21"/>
        <v>0</v>
      </c>
      <c r="Y44" s="93">
        <f t="shared" si="11"/>
        <v>0</v>
      </c>
      <c r="Z44" s="93">
        <f t="shared" si="12"/>
        <v>0</v>
      </c>
      <c r="AA44" s="9">
        <f t="shared" si="32"/>
        <v>0</v>
      </c>
      <c r="AB44" s="100"/>
      <c r="AC44" s="101"/>
      <c r="AD44" s="9">
        <f t="shared" si="13"/>
        <v>0</v>
      </c>
      <c r="AE44" s="96"/>
      <c r="AF44" s="98"/>
      <c r="AG44" s="98"/>
      <c r="AH44" s="96"/>
      <c r="AI44" s="96"/>
      <c r="AJ44" s="96"/>
      <c r="AK44" s="99"/>
      <c r="AL44" s="9">
        <f t="shared" si="33"/>
        <v>0</v>
      </c>
      <c r="AM44" s="9">
        <f t="shared" si="34"/>
        <v>7</v>
      </c>
      <c r="AN44" s="9">
        <f t="shared" si="35"/>
        <v>0.125</v>
      </c>
      <c r="AO44" s="113"/>
      <c r="AP44" s="113"/>
      <c r="AQ44" s="113"/>
      <c r="AR44" s="113"/>
      <c r="AS44" s="34">
        <f t="shared" si="25"/>
        <v>44584</v>
      </c>
      <c r="AT44" s="14">
        <f t="shared" si="26"/>
        <v>0</v>
      </c>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5">
        <f t="shared" si="27"/>
        <v>0</v>
      </c>
    </row>
    <row r="45" spans="1:73" ht="27" customHeight="1" x14ac:dyDescent="0.15">
      <c r="A45" s="29">
        <f t="shared" si="36"/>
        <v>44585</v>
      </c>
      <c r="B45" s="13">
        <f t="shared" si="28"/>
        <v>4</v>
      </c>
      <c r="C45" s="13">
        <f t="shared" si="29"/>
        <v>1</v>
      </c>
      <c r="D45" s="88">
        <f t="shared" si="30"/>
        <v>1.25</v>
      </c>
      <c r="E45" s="70">
        <f t="shared" si="17"/>
        <v>0</v>
      </c>
      <c r="F45" s="70">
        <f t="shared" si="18"/>
        <v>0</v>
      </c>
      <c r="G45" s="89">
        <f t="shared" si="19"/>
        <v>1</v>
      </c>
      <c r="H45" s="70">
        <f t="shared" si="6"/>
        <v>1</v>
      </c>
      <c r="I45" s="71">
        <f t="shared" si="31"/>
        <v>0</v>
      </c>
      <c r="J45" s="96"/>
      <c r="K45" s="96"/>
      <c r="L45" s="96"/>
      <c r="M45" s="96"/>
      <c r="N45" s="97"/>
      <c r="O45" s="97"/>
      <c r="P45" s="108">
        <f t="shared" si="23"/>
        <v>0</v>
      </c>
      <c r="Q45" s="75">
        <f t="shared" si="7"/>
        <v>0</v>
      </c>
      <c r="R45" s="91">
        <f>(SUMIF($B$21:B45,B45,$Q$21:Q45))</f>
        <v>0</v>
      </c>
      <c r="S45" s="93">
        <f t="shared" si="37"/>
        <v>-2.4166666666666665</v>
      </c>
      <c r="T45" s="32">
        <f t="shared" si="8"/>
        <v>0</v>
      </c>
      <c r="U45" s="94">
        <f t="shared" si="9"/>
        <v>0</v>
      </c>
      <c r="V45" s="9">
        <f t="shared" si="20"/>
        <v>0</v>
      </c>
      <c r="W45" s="9">
        <f t="shared" si="10"/>
        <v>0</v>
      </c>
      <c r="X45" s="9">
        <f t="shared" si="21"/>
        <v>0</v>
      </c>
      <c r="Y45" s="93">
        <f t="shared" si="11"/>
        <v>0</v>
      </c>
      <c r="Z45" s="93">
        <f t="shared" si="12"/>
        <v>0</v>
      </c>
      <c r="AA45" s="9">
        <f t="shared" si="32"/>
        <v>0</v>
      </c>
      <c r="AB45" s="100"/>
      <c r="AC45" s="101"/>
      <c r="AD45" s="9">
        <f t="shared" si="13"/>
        <v>0</v>
      </c>
      <c r="AE45" s="96"/>
      <c r="AF45" s="98"/>
      <c r="AG45" s="98"/>
      <c r="AH45" s="96"/>
      <c r="AI45" s="96"/>
      <c r="AJ45" s="96"/>
      <c r="AK45" s="99"/>
      <c r="AL45" s="9">
        <f t="shared" si="33"/>
        <v>0</v>
      </c>
      <c r="AM45" s="9">
        <f t="shared" si="34"/>
        <v>7</v>
      </c>
      <c r="AN45" s="9">
        <f t="shared" si="35"/>
        <v>0.125</v>
      </c>
      <c r="AO45" s="113"/>
      <c r="AP45" s="113"/>
      <c r="AQ45" s="113"/>
      <c r="AR45" s="113"/>
      <c r="AS45" s="34">
        <f t="shared" si="25"/>
        <v>44585</v>
      </c>
      <c r="AT45" s="14">
        <f t="shared" si="26"/>
        <v>0</v>
      </c>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5">
        <f t="shared" si="27"/>
        <v>0</v>
      </c>
    </row>
    <row r="46" spans="1:73" ht="27" customHeight="1" x14ac:dyDescent="0.15">
      <c r="A46" s="29">
        <f t="shared" si="36"/>
        <v>44586</v>
      </c>
      <c r="B46" s="13">
        <f t="shared" si="28"/>
        <v>5</v>
      </c>
      <c r="C46" s="13">
        <f t="shared" si="29"/>
        <v>2</v>
      </c>
      <c r="D46" s="88">
        <f t="shared" si="30"/>
        <v>1.25</v>
      </c>
      <c r="E46" s="70">
        <f t="shared" si="17"/>
        <v>0</v>
      </c>
      <c r="F46" s="70">
        <f t="shared" si="18"/>
        <v>0</v>
      </c>
      <c r="G46" s="89">
        <f t="shared" si="19"/>
        <v>1</v>
      </c>
      <c r="H46" s="70">
        <f t="shared" si="6"/>
        <v>1</v>
      </c>
      <c r="I46" s="71">
        <f t="shared" si="31"/>
        <v>0</v>
      </c>
      <c r="J46" s="96"/>
      <c r="K46" s="96"/>
      <c r="L46" s="96"/>
      <c r="M46" s="96"/>
      <c r="N46" s="97"/>
      <c r="O46" s="97"/>
      <c r="P46" s="108">
        <f t="shared" si="23"/>
        <v>0</v>
      </c>
      <c r="Q46" s="75">
        <f t="shared" si="7"/>
        <v>0</v>
      </c>
      <c r="R46" s="91">
        <f>(SUMIF($B$21:B46,B46,$Q$21:Q46))</f>
        <v>0</v>
      </c>
      <c r="S46" s="93">
        <f t="shared" si="37"/>
        <v>-2.4166666666666665</v>
      </c>
      <c r="T46" s="32">
        <f t="shared" si="8"/>
        <v>0</v>
      </c>
      <c r="U46" s="94">
        <f t="shared" si="9"/>
        <v>0</v>
      </c>
      <c r="V46" s="9">
        <f t="shared" si="20"/>
        <v>0</v>
      </c>
      <c r="W46" s="9">
        <f t="shared" si="10"/>
        <v>0</v>
      </c>
      <c r="X46" s="9">
        <f t="shared" si="21"/>
        <v>0</v>
      </c>
      <c r="Y46" s="93">
        <f t="shared" si="11"/>
        <v>0</v>
      </c>
      <c r="Z46" s="93">
        <f t="shared" si="12"/>
        <v>0</v>
      </c>
      <c r="AA46" s="9">
        <f t="shared" si="32"/>
        <v>0</v>
      </c>
      <c r="AB46" s="100"/>
      <c r="AC46" s="101"/>
      <c r="AD46" s="9">
        <f t="shared" si="13"/>
        <v>0</v>
      </c>
      <c r="AE46" s="96"/>
      <c r="AF46" s="98"/>
      <c r="AG46" s="98"/>
      <c r="AH46" s="96"/>
      <c r="AI46" s="96"/>
      <c r="AJ46" s="96"/>
      <c r="AK46" s="99"/>
      <c r="AL46" s="9">
        <f t="shared" si="33"/>
        <v>0</v>
      </c>
      <c r="AM46" s="9">
        <f t="shared" si="34"/>
        <v>7</v>
      </c>
      <c r="AN46" s="9">
        <f t="shared" si="35"/>
        <v>0.125</v>
      </c>
      <c r="AO46" s="113"/>
      <c r="AP46" s="113"/>
      <c r="AQ46" s="113"/>
      <c r="AR46" s="113"/>
      <c r="AS46" s="34">
        <f t="shared" si="25"/>
        <v>44586</v>
      </c>
      <c r="AT46" s="14">
        <f t="shared" si="26"/>
        <v>0</v>
      </c>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5">
        <f t="shared" si="27"/>
        <v>0</v>
      </c>
    </row>
    <row r="47" spans="1:73" ht="27" customHeight="1" x14ac:dyDescent="0.15">
      <c r="A47" s="29">
        <f t="shared" si="36"/>
        <v>44587</v>
      </c>
      <c r="B47" s="13">
        <f t="shared" si="28"/>
        <v>5</v>
      </c>
      <c r="C47" s="13">
        <f t="shared" si="29"/>
        <v>3</v>
      </c>
      <c r="D47" s="88">
        <f t="shared" si="30"/>
        <v>1.25</v>
      </c>
      <c r="E47" s="70">
        <f t="shared" si="17"/>
        <v>0</v>
      </c>
      <c r="F47" s="70">
        <f t="shared" si="18"/>
        <v>0</v>
      </c>
      <c r="G47" s="89">
        <f t="shared" si="19"/>
        <v>1</v>
      </c>
      <c r="H47" s="70">
        <f t="shared" si="6"/>
        <v>1</v>
      </c>
      <c r="I47" s="71">
        <f t="shared" si="31"/>
        <v>0</v>
      </c>
      <c r="J47" s="96"/>
      <c r="K47" s="96"/>
      <c r="L47" s="96"/>
      <c r="M47" s="96"/>
      <c r="N47" s="97"/>
      <c r="O47" s="97"/>
      <c r="P47" s="108">
        <f t="shared" si="23"/>
        <v>0</v>
      </c>
      <c r="Q47" s="75">
        <f t="shared" si="7"/>
        <v>0</v>
      </c>
      <c r="R47" s="91">
        <f>(SUMIF($B$21:B47,B47,$Q$21:Q47))</f>
        <v>0</v>
      </c>
      <c r="S47" s="93">
        <f t="shared" si="37"/>
        <v>-2.4166666666666665</v>
      </c>
      <c r="T47" s="32">
        <f t="shared" si="8"/>
        <v>0</v>
      </c>
      <c r="U47" s="94">
        <f t="shared" si="9"/>
        <v>0</v>
      </c>
      <c r="V47" s="9">
        <f t="shared" si="20"/>
        <v>0</v>
      </c>
      <c r="W47" s="9">
        <f t="shared" si="10"/>
        <v>0</v>
      </c>
      <c r="X47" s="9">
        <f t="shared" si="21"/>
        <v>0</v>
      </c>
      <c r="Y47" s="93">
        <f t="shared" si="11"/>
        <v>0</v>
      </c>
      <c r="Z47" s="93">
        <f t="shared" si="12"/>
        <v>0</v>
      </c>
      <c r="AA47" s="9">
        <f t="shared" si="32"/>
        <v>0</v>
      </c>
      <c r="AB47" s="100"/>
      <c r="AC47" s="101"/>
      <c r="AD47" s="9">
        <f t="shared" si="13"/>
        <v>0</v>
      </c>
      <c r="AE47" s="96"/>
      <c r="AF47" s="98"/>
      <c r="AG47" s="98"/>
      <c r="AH47" s="96"/>
      <c r="AI47" s="96"/>
      <c r="AJ47" s="96"/>
      <c r="AK47" s="99"/>
      <c r="AL47" s="9">
        <f t="shared" si="33"/>
        <v>0</v>
      </c>
      <c r="AM47" s="9">
        <f t="shared" si="34"/>
        <v>7</v>
      </c>
      <c r="AN47" s="9">
        <f t="shared" si="35"/>
        <v>0.125</v>
      </c>
      <c r="AO47" s="113"/>
      <c r="AP47" s="113"/>
      <c r="AQ47" s="113"/>
      <c r="AR47" s="113"/>
      <c r="AS47" s="34">
        <f t="shared" si="25"/>
        <v>44587</v>
      </c>
      <c r="AT47" s="14">
        <f t="shared" si="26"/>
        <v>0</v>
      </c>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5">
        <f t="shared" si="27"/>
        <v>0</v>
      </c>
    </row>
    <row r="48" spans="1:73" ht="27" customHeight="1" x14ac:dyDescent="0.15">
      <c r="A48" s="29">
        <f t="shared" si="36"/>
        <v>44588</v>
      </c>
      <c r="B48" s="13">
        <f t="shared" si="28"/>
        <v>5</v>
      </c>
      <c r="C48" s="13">
        <f t="shared" si="29"/>
        <v>4</v>
      </c>
      <c r="D48" s="88">
        <f t="shared" si="30"/>
        <v>1.25</v>
      </c>
      <c r="E48" s="70">
        <f t="shared" si="17"/>
        <v>0</v>
      </c>
      <c r="F48" s="70">
        <f t="shared" si="18"/>
        <v>0</v>
      </c>
      <c r="G48" s="89">
        <f t="shared" si="19"/>
        <v>1</v>
      </c>
      <c r="H48" s="70">
        <f t="shared" si="6"/>
        <v>1</v>
      </c>
      <c r="I48" s="71">
        <f t="shared" si="31"/>
        <v>0</v>
      </c>
      <c r="J48" s="96"/>
      <c r="K48" s="96"/>
      <c r="L48" s="96"/>
      <c r="M48" s="96"/>
      <c r="N48" s="97"/>
      <c r="O48" s="97"/>
      <c r="P48" s="108">
        <f t="shared" si="23"/>
        <v>0</v>
      </c>
      <c r="Q48" s="75">
        <f t="shared" si="7"/>
        <v>0</v>
      </c>
      <c r="R48" s="91">
        <f>(SUMIF($B$21:B48,B48,$Q$21:Q48))</f>
        <v>0</v>
      </c>
      <c r="S48" s="93">
        <f t="shared" si="37"/>
        <v>-2.4166666666666665</v>
      </c>
      <c r="T48" s="32">
        <f t="shared" si="8"/>
        <v>0</v>
      </c>
      <c r="U48" s="94">
        <f t="shared" si="9"/>
        <v>0</v>
      </c>
      <c r="V48" s="9">
        <f t="shared" si="20"/>
        <v>0</v>
      </c>
      <c r="W48" s="9">
        <f t="shared" si="10"/>
        <v>0</v>
      </c>
      <c r="X48" s="9">
        <f t="shared" si="21"/>
        <v>0</v>
      </c>
      <c r="Y48" s="93">
        <f t="shared" si="11"/>
        <v>0</v>
      </c>
      <c r="Z48" s="93">
        <f t="shared" si="12"/>
        <v>0</v>
      </c>
      <c r="AA48" s="9">
        <f t="shared" si="32"/>
        <v>0</v>
      </c>
      <c r="AB48" s="100"/>
      <c r="AC48" s="101"/>
      <c r="AD48" s="9">
        <f t="shared" si="13"/>
        <v>0</v>
      </c>
      <c r="AE48" s="96"/>
      <c r="AF48" s="98"/>
      <c r="AG48" s="98"/>
      <c r="AH48" s="96"/>
      <c r="AI48" s="96"/>
      <c r="AJ48" s="96"/>
      <c r="AK48" s="99"/>
      <c r="AL48" s="9">
        <f t="shared" si="33"/>
        <v>0</v>
      </c>
      <c r="AM48" s="9">
        <f t="shared" si="34"/>
        <v>7</v>
      </c>
      <c r="AN48" s="9">
        <f t="shared" si="35"/>
        <v>0.125</v>
      </c>
      <c r="AO48" s="113"/>
      <c r="AP48" s="113"/>
      <c r="AQ48" s="113"/>
      <c r="AR48" s="113"/>
      <c r="AS48" s="34">
        <f t="shared" si="25"/>
        <v>44588</v>
      </c>
      <c r="AT48" s="14">
        <f t="shared" si="26"/>
        <v>0</v>
      </c>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5">
        <f t="shared" si="27"/>
        <v>0</v>
      </c>
    </row>
    <row r="49" spans="1:73" ht="27" customHeight="1" x14ac:dyDescent="0.15">
      <c r="A49" s="29">
        <f t="shared" si="36"/>
        <v>44589</v>
      </c>
      <c r="B49" s="13">
        <f t="shared" si="28"/>
        <v>5</v>
      </c>
      <c r="C49" s="13">
        <f t="shared" si="29"/>
        <v>5</v>
      </c>
      <c r="D49" s="88">
        <f t="shared" si="30"/>
        <v>1.25</v>
      </c>
      <c r="E49" s="70">
        <f t="shared" si="17"/>
        <v>0</v>
      </c>
      <c r="F49" s="70">
        <f t="shared" si="18"/>
        <v>0</v>
      </c>
      <c r="G49" s="89">
        <f t="shared" si="19"/>
        <v>1</v>
      </c>
      <c r="H49" s="70">
        <f t="shared" si="6"/>
        <v>1</v>
      </c>
      <c r="I49" s="71">
        <f t="shared" si="31"/>
        <v>0</v>
      </c>
      <c r="J49" s="96"/>
      <c r="K49" s="96"/>
      <c r="L49" s="96"/>
      <c r="M49" s="96"/>
      <c r="N49" s="97"/>
      <c r="O49" s="97"/>
      <c r="P49" s="108">
        <f t="shared" si="23"/>
        <v>0</v>
      </c>
      <c r="Q49" s="75">
        <f t="shared" si="7"/>
        <v>0</v>
      </c>
      <c r="R49" s="91">
        <f>(SUMIF($B$21:B49,B49,$Q$21:Q49))</f>
        <v>0</v>
      </c>
      <c r="S49" s="93">
        <f t="shared" si="37"/>
        <v>-2.4166666666666665</v>
      </c>
      <c r="T49" s="32">
        <f t="shared" si="8"/>
        <v>0</v>
      </c>
      <c r="U49" s="94">
        <f t="shared" si="9"/>
        <v>0</v>
      </c>
      <c r="V49" s="9">
        <f t="shared" si="20"/>
        <v>0</v>
      </c>
      <c r="W49" s="9">
        <f t="shared" si="10"/>
        <v>0</v>
      </c>
      <c r="X49" s="9">
        <f t="shared" si="21"/>
        <v>0</v>
      </c>
      <c r="Y49" s="93">
        <f t="shared" si="11"/>
        <v>0</v>
      </c>
      <c r="Z49" s="93">
        <f t="shared" si="12"/>
        <v>0</v>
      </c>
      <c r="AA49" s="9">
        <f t="shared" si="32"/>
        <v>0</v>
      </c>
      <c r="AB49" s="100"/>
      <c r="AC49" s="101"/>
      <c r="AD49" s="9">
        <f t="shared" si="13"/>
        <v>0</v>
      </c>
      <c r="AE49" s="96"/>
      <c r="AF49" s="98"/>
      <c r="AG49" s="98"/>
      <c r="AH49" s="96"/>
      <c r="AI49" s="96"/>
      <c r="AJ49" s="96"/>
      <c r="AK49" s="99"/>
      <c r="AL49" s="9">
        <f t="shared" si="33"/>
        <v>0</v>
      </c>
      <c r="AM49" s="9">
        <f t="shared" si="34"/>
        <v>7</v>
      </c>
      <c r="AN49" s="9">
        <f t="shared" si="35"/>
        <v>0.125</v>
      </c>
      <c r="AO49" s="113"/>
      <c r="AP49" s="113"/>
      <c r="AQ49" s="113"/>
      <c r="AR49" s="113"/>
      <c r="AS49" s="34">
        <f t="shared" si="25"/>
        <v>44589</v>
      </c>
      <c r="AT49" s="14">
        <f t="shared" si="26"/>
        <v>0</v>
      </c>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5">
        <f t="shared" si="27"/>
        <v>0</v>
      </c>
    </row>
    <row r="50" spans="1:73" ht="27" customHeight="1" x14ac:dyDescent="0.15">
      <c r="A50" s="29">
        <f t="shared" si="36"/>
        <v>44590</v>
      </c>
      <c r="B50" s="13">
        <f t="shared" si="28"/>
        <v>5</v>
      </c>
      <c r="C50" s="13">
        <f t="shared" si="29"/>
        <v>6</v>
      </c>
      <c r="D50" s="88">
        <f t="shared" si="30"/>
        <v>1.25</v>
      </c>
      <c r="E50" s="70">
        <f t="shared" si="17"/>
        <v>0</v>
      </c>
      <c r="F50" s="70">
        <f t="shared" si="18"/>
        <v>0</v>
      </c>
      <c r="G50" s="89">
        <f t="shared" si="19"/>
        <v>1</v>
      </c>
      <c r="H50" s="70">
        <f t="shared" si="6"/>
        <v>1</v>
      </c>
      <c r="I50" s="71">
        <f t="shared" si="31"/>
        <v>0</v>
      </c>
      <c r="J50" s="96"/>
      <c r="K50" s="96"/>
      <c r="L50" s="96"/>
      <c r="M50" s="96"/>
      <c r="N50" s="97"/>
      <c r="O50" s="97"/>
      <c r="P50" s="108">
        <f t="shared" si="23"/>
        <v>0</v>
      </c>
      <c r="Q50" s="75">
        <f t="shared" si="7"/>
        <v>0</v>
      </c>
      <c r="R50" s="91">
        <f>(SUMIF($B$21:B50,B50,$Q$21:Q50))</f>
        <v>0</v>
      </c>
      <c r="S50" s="93">
        <f t="shared" si="37"/>
        <v>-2.4166666666666665</v>
      </c>
      <c r="T50" s="32">
        <f t="shared" si="8"/>
        <v>0</v>
      </c>
      <c r="U50" s="94">
        <f t="shared" si="9"/>
        <v>0</v>
      </c>
      <c r="V50" s="9">
        <f t="shared" si="20"/>
        <v>0</v>
      </c>
      <c r="W50" s="9">
        <f t="shared" si="10"/>
        <v>0</v>
      </c>
      <c r="X50" s="9">
        <f t="shared" si="21"/>
        <v>0</v>
      </c>
      <c r="Y50" s="93">
        <f t="shared" si="11"/>
        <v>0</v>
      </c>
      <c r="Z50" s="93">
        <f t="shared" si="12"/>
        <v>0</v>
      </c>
      <c r="AA50" s="9">
        <f t="shared" si="32"/>
        <v>0</v>
      </c>
      <c r="AB50" s="100"/>
      <c r="AC50" s="101"/>
      <c r="AD50" s="9">
        <f t="shared" si="13"/>
        <v>0</v>
      </c>
      <c r="AE50" s="96"/>
      <c r="AF50" s="98"/>
      <c r="AG50" s="98"/>
      <c r="AH50" s="96"/>
      <c r="AI50" s="96"/>
      <c r="AJ50" s="96"/>
      <c r="AK50" s="99"/>
      <c r="AL50" s="9">
        <f t="shared" si="33"/>
        <v>0</v>
      </c>
      <c r="AM50" s="9">
        <f t="shared" si="34"/>
        <v>7</v>
      </c>
      <c r="AN50" s="9">
        <f t="shared" si="35"/>
        <v>0.125</v>
      </c>
      <c r="AO50" s="113"/>
      <c r="AP50" s="113"/>
      <c r="AQ50" s="113"/>
      <c r="AR50" s="113"/>
      <c r="AS50" s="34">
        <f t="shared" si="25"/>
        <v>44590</v>
      </c>
      <c r="AT50" s="14">
        <f t="shared" si="26"/>
        <v>0</v>
      </c>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5">
        <f t="shared" si="27"/>
        <v>0</v>
      </c>
    </row>
    <row r="51" spans="1:73" ht="27" customHeight="1" x14ac:dyDescent="0.15">
      <c r="A51" s="29">
        <f t="shared" si="36"/>
        <v>44591</v>
      </c>
      <c r="B51" s="13">
        <f t="shared" si="28"/>
        <v>5</v>
      </c>
      <c r="C51" s="13">
        <f t="shared" si="29"/>
        <v>7</v>
      </c>
      <c r="D51" s="88">
        <f t="shared" si="30"/>
        <v>1.25</v>
      </c>
      <c r="E51" s="70">
        <f t="shared" si="17"/>
        <v>0</v>
      </c>
      <c r="F51" s="70">
        <f t="shared" si="18"/>
        <v>0</v>
      </c>
      <c r="G51" s="89">
        <f t="shared" si="19"/>
        <v>1.5</v>
      </c>
      <c r="H51" s="70">
        <f t="shared" si="6"/>
        <v>1</v>
      </c>
      <c r="I51" s="71">
        <f t="shared" si="31"/>
        <v>0</v>
      </c>
      <c r="J51" s="96"/>
      <c r="K51" s="96"/>
      <c r="L51" s="96"/>
      <c r="M51" s="96"/>
      <c r="N51" s="97"/>
      <c r="O51" s="97"/>
      <c r="P51" s="108">
        <f t="shared" si="23"/>
        <v>0</v>
      </c>
      <c r="Q51" s="75">
        <f t="shared" si="7"/>
        <v>0</v>
      </c>
      <c r="R51" s="91">
        <f>(SUMIF($B$21:B51,B51,$Q$21:Q51))</f>
        <v>0</v>
      </c>
      <c r="S51" s="93">
        <f t="shared" si="37"/>
        <v>-2.4166666666666665</v>
      </c>
      <c r="T51" s="32">
        <f t="shared" si="8"/>
        <v>0</v>
      </c>
      <c r="U51" s="94">
        <f t="shared" si="9"/>
        <v>0</v>
      </c>
      <c r="V51" s="9">
        <f t="shared" si="20"/>
        <v>0</v>
      </c>
      <c r="W51" s="9">
        <f t="shared" si="10"/>
        <v>0</v>
      </c>
      <c r="X51" s="9">
        <f t="shared" si="21"/>
        <v>0</v>
      </c>
      <c r="Y51" s="93">
        <f t="shared" si="11"/>
        <v>0</v>
      </c>
      <c r="Z51" s="93">
        <f t="shared" si="12"/>
        <v>0</v>
      </c>
      <c r="AA51" s="9">
        <f t="shared" si="32"/>
        <v>0</v>
      </c>
      <c r="AB51" s="100"/>
      <c r="AC51" s="101"/>
      <c r="AD51" s="9">
        <f t="shared" si="13"/>
        <v>0</v>
      </c>
      <c r="AE51" s="96"/>
      <c r="AF51" s="98"/>
      <c r="AG51" s="98"/>
      <c r="AH51" s="96"/>
      <c r="AI51" s="96"/>
      <c r="AJ51" s="96"/>
      <c r="AK51" s="99"/>
      <c r="AL51" s="9">
        <f t="shared" si="33"/>
        <v>0</v>
      </c>
      <c r="AM51" s="9">
        <f t="shared" si="34"/>
        <v>7</v>
      </c>
      <c r="AN51" s="9">
        <f t="shared" si="35"/>
        <v>0.125</v>
      </c>
      <c r="AO51" s="113"/>
      <c r="AP51" s="113"/>
      <c r="AQ51" s="113"/>
      <c r="AR51" s="113"/>
      <c r="AS51" s="34">
        <f t="shared" si="25"/>
        <v>44591</v>
      </c>
      <c r="AT51" s="14">
        <f t="shared" si="26"/>
        <v>0</v>
      </c>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5">
        <f t="shared" si="27"/>
        <v>0</v>
      </c>
    </row>
    <row r="52" spans="1:73" ht="27" customHeight="1" x14ac:dyDescent="0.15">
      <c r="A52" s="29">
        <f t="shared" si="36"/>
        <v>44592</v>
      </c>
      <c r="B52" s="13">
        <f t="shared" si="28"/>
        <v>5</v>
      </c>
      <c r="C52" s="13">
        <f t="shared" si="29"/>
        <v>1</v>
      </c>
      <c r="D52" s="88">
        <f t="shared" si="30"/>
        <v>1.25</v>
      </c>
      <c r="E52" s="70">
        <f t="shared" si="17"/>
        <v>0</v>
      </c>
      <c r="F52" s="70">
        <f t="shared" si="18"/>
        <v>0</v>
      </c>
      <c r="G52" s="89">
        <f t="shared" si="19"/>
        <v>1</v>
      </c>
      <c r="H52" s="70">
        <f t="shared" si="6"/>
        <v>1</v>
      </c>
      <c r="I52" s="71">
        <f t="shared" si="31"/>
        <v>0</v>
      </c>
      <c r="J52" s="96"/>
      <c r="K52" s="96"/>
      <c r="L52" s="96"/>
      <c r="M52" s="96"/>
      <c r="N52" s="97"/>
      <c r="O52" s="97"/>
      <c r="P52" s="108">
        <f t="shared" si="23"/>
        <v>0</v>
      </c>
      <c r="Q52" s="75">
        <f t="shared" si="7"/>
        <v>0</v>
      </c>
      <c r="R52" s="91">
        <f>(SUMIF($B$21:B52,B52,$Q$21:Q52))</f>
        <v>0</v>
      </c>
      <c r="S52" s="93">
        <f t="shared" si="37"/>
        <v>-2.4166666666666665</v>
      </c>
      <c r="T52" s="32">
        <f t="shared" si="8"/>
        <v>0</v>
      </c>
      <c r="U52" s="94">
        <f t="shared" si="9"/>
        <v>0</v>
      </c>
      <c r="V52" s="9">
        <f t="shared" si="20"/>
        <v>0</v>
      </c>
      <c r="W52" s="9">
        <f t="shared" si="10"/>
        <v>0</v>
      </c>
      <c r="X52" s="9">
        <f t="shared" si="21"/>
        <v>0</v>
      </c>
      <c r="Y52" s="93">
        <f t="shared" si="11"/>
        <v>0</v>
      </c>
      <c r="Z52" s="93">
        <f t="shared" si="12"/>
        <v>0</v>
      </c>
      <c r="AA52" s="9">
        <f t="shared" si="32"/>
        <v>0</v>
      </c>
      <c r="AB52" s="100"/>
      <c r="AC52" s="101"/>
      <c r="AD52" s="9">
        <f t="shared" si="13"/>
        <v>0</v>
      </c>
      <c r="AE52" s="96"/>
      <c r="AF52" s="98"/>
      <c r="AG52" s="98"/>
      <c r="AH52" s="96"/>
      <c r="AI52" s="96"/>
      <c r="AJ52" s="96"/>
      <c r="AK52" s="99"/>
      <c r="AL52" s="9">
        <f t="shared" si="33"/>
        <v>0</v>
      </c>
      <c r="AM52" s="9">
        <f t="shared" si="34"/>
        <v>7</v>
      </c>
      <c r="AN52" s="9">
        <f t="shared" si="35"/>
        <v>0.125</v>
      </c>
      <c r="AO52" s="113"/>
      <c r="AP52" s="113"/>
      <c r="AQ52" s="113"/>
      <c r="AR52" s="113"/>
      <c r="AS52" s="34">
        <f t="shared" si="25"/>
        <v>44592</v>
      </c>
      <c r="AT52" s="14">
        <f t="shared" si="26"/>
        <v>0</v>
      </c>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5">
        <f t="shared" si="27"/>
        <v>0</v>
      </c>
    </row>
    <row r="53" spans="1:73" ht="27" customHeight="1" x14ac:dyDescent="0.15">
      <c r="A53" s="29">
        <f t="shared" si="36"/>
        <v>44593</v>
      </c>
      <c r="B53" s="13">
        <f t="shared" si="28"/>
        <v>6</v>
      </c>
      <c r="C53" s="13">
        <f t="shared" si="29"/>
        <v>2</v>
      </c>
      <c r="D53" s="88">
        <f t="shared" si="30"/>
        <v>1.25</v>
      </c>
      <c r="E53" s="70">
        <f t="shared" si="17"/>
        <v>0</v>
      </c>
      <c r="F53" s="70">
        <f t="shared" si="18"/>
        <v>0</v>
      </c>
      <c r="G53" s="89">
        <f t="shared" si="19"/>
        <v>1</v>
      </c>
      <c r="H53" s="70">
        <f t="shared" si="6"/>
        <v>1</v>
      </c>
      <c r="I53" s="71">
        <f t="shared" si="31"/>
        <v>0</v>
      </c>
      <c r="J53" s="96"/>
      <c r="K53" s="96"/>
      <c r="L53" s="96"/>
      <c r="M53" s="96"/>
      <c r="N53" s="97"/>
      <c r="O53" s="97"/>
      <c r="P53" s="108">
        <f t="shared" si="23"/>
        <v>0</v>
      </c>
      <c r="Q53" s="75">
        <f t="shared" si="7"/>
        <v>0</v>
      </c>
      <c r="R53" s="91">
        <f>(SUMIF($B$21:B53,B53,$Q$21:Q53))</f>
        <v>0</v>
      </c>
      <c r="S53" s="93">
        <f t="shared" si="37"/>
        <v>-2.4166666666666665</v>
      </c>
      <c r="T53" s="32">
        <f t="shared" si="8"/>
        <v>0</v>
      </c>
      <c r="U53" s="94">
        <f t="shared" si="9"/>
        <v>0</v>
      </c>
      <c r="V53" s="9">
        <f t="shared" si="20"/>
        <v>0</v>
      </c>
      <c r="W53" s="9">
        <f t="shared" si="10"/>
        <v>0</v>
      </c>
      <c r="X53" s="9">
        <f t="shared" si="21"/>
        <v>0</v>
      </c>
      <c r="Y53" s="93">
        <f t="shared" si="11"/>
        <v>0</v>
      </c>
      <c r="Z53" s="93">
        <f t="shared" si="12"/>
        <v>0</v>
      </c>
      <c r="AA53" s="9">
        <f t="shared" si="32"/>
        <v>0</v>
      </c>
      <c r="AB53" s="100"/>
      <c r="AC53" s="101"/>
      <c r="AD53" s="9">
        <f t="shared" si="13"/>
        <v>0</v>
      </c>
      <c r="AE53" s="96"/>
      <c r="AF53" s="98"/>
      <c r="AG53" s="98"/>
      <c r="AH53" s="96"/>
      <c r="AI53" s="96"/>
      <c r="AJ53" s="96"/>
      <c r="AK53" s="99"/>
      <c r="AL53" s="9">
        <f t="shared" si="33"/>
        <v>0</v>
      </c>
      <c r="AM53" s="9">
        <f t="shared" si="34"/>
        <v>7</v>
      </c>
      <c r="AN53" s="9">
        <f t="shared" si="35"/>
        <v>0.125</v>
      </c>
      <c r="AO53" s="113"/>
      <c r="AP53" s="113"/>
      <c r="AQ53" s="113"/>
      <c r="AR53" s="113"/>
      <c r="AS53" s="34">
        <f t="shared" si="25"/>
        <v>44593</v>
      </c>
      <c r="AT53" s="14">
        <f t="shared" si="26"/>
        <v>0</v>
      </c>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5">
        <f t="shared" si="27"/>
        <v>0</v>
      </c>
    </row>
    <row r="54" spans="1:73" ht="27" customHeight="1" x14ac:dyDescent="0.15">
      <c r="A54" s="29">
        <f t="shared" si="36"/>
        <v>44594</v>
      </c>
      <c r="B54" s="13">
        <f t="shared" si="28"/>
        <v>6</v>
      </c>
      <c r="C54" s="13">
        <f t="shared" si="29"/>
        <v>3</v>
      </c>
      <c r="D54" s="88">
        <f t="shared" si="30"/>
        <v>1.25</v>
      </c>
      <c r="E54" s="70">
        <f t="shared" si="17"/>
        <v>0</v>
      </c>
      <c r="F54" s="70">
        <f t="shared" si="18"/>
        <v>0</v>
      </c>
      <c r="G54" s="89">
        <f t="shared" si="19"/>
        <v>1</v>
      </c>
      <c r="H54" s="70">
        <f t="shared" si="6"/>
        <v>1</v>
      </c>
      <c r="I54" s="71">
        <f t="shared" si="31"/>
        <v>0</v>
      </c>
      <c r="J54" s="96"/>
      <c r="K54" s="96"/>
      <c r="L54" s="96"/>
      <c r="M54" s="96"/>
      <c r="N54" s="97"/>
      <c r="O54" s="97"/>
      <c r="P54" s="108">
        <f t="shared" si="23"/>
        <v>0</v>
      </c>
      <c r="Q54" s="75">
        <f t="shared" si="7"/>
        <v>0</v>
      </c>
      <c r="R54" s="91">
        <f>(SUMIF($B$21:B54,B54,$Q$21:Q54))</f>
        <v>0</v>
      </c>
      <c r="S54" s="93">
        <f t="shared" si="37"/>
        <v>-2.4166666666666665</v>
      </c>
      <c r="T54" s="32">
        <f t="shared" si="8"/>
        <v>0</v>
      </c>
      <c r="U54" s="94">
        <f t="shared" si="9"/>
        <v>0</v>
      </c>
      <c r="V54" s="9">
        <f t="shared" si="20"/>
        <v>0</v>
      </c>
      <c r="W54" s="9">
        <f t="shared" si="10"/>
        <v>0</v>
      </c>
      <c r="X54" s="9">
        <f t="shared" si="21"/>
        <v>0</v>
      </c>
      <c r="Y54" s="93">
        <f t="shared" si="11"/>
        <v>0</v>
      </c>
      <c r="Z54" s="93">
        <f t="shared" si="12"/>
        <v>0</v>
      </c>
      <c r="AA54" s="9">
        <f t="shared" si="32"/>
        <v>0</v>
      </c>
      <c r="AB54" s="100"/>
      <c r="AC54" s="101"/>
      <c r="AD54" s="9">
        <f t="shared" si="13"/>
        <v>0</v>
      </c>
      <c r="AE54" s="96"/>
      <c r="AF54" s="98"/>
      <c r="AG54" s="98"/>
      <c r="AH54" s="96"/>
      <c r="AI54" s="96"/>
      <c r="AJ54" s="96"/>
      <c r="AK54" s="99"/>
      <c r="AL54" s="9">
        <f t="shared" si="33"/>
        <v>0</v>
      </c>
      <c r="AM54" s="9">
        <f t="shared" si="34"/>
        <v>7</v>
      </c>
      <c r="AN54" s="9">
        <f t="shared" si="35"/>
        <v>0.125</v>
      </c>
      <c r="AO54" s="113"/>
      <c r="AP54" s="113"/>
      <c r="AQ54" s="113"/>
      <c r="AR54" s="113"/>
      <c r="AS54" s="34">
        <f t="shared" si="25"/>
        <v>44594</v>
      </c>
      <c r="AT54" s="14">
        <f t="shared" si="26"/>
        <v>0</v>
      </c>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5">
        <f t="shared" si="27"/>
        <v>0</v>
      </c>
    </row>
    <row r="55" spans="1:73" ht="27" customHeight="1" x14ac:dyDescent="0.15">
      <c r="A55" s="29">
        <f t="shared" si="36"/>
        <v>44595</v>
      </c>
      <c r="B55" s="13">
        <f t="shared" si="28"/>
        <v>6</v>
      </c>
      <c r="C55" s="13">
        <f t="shared" si="29"/>
        <v>4</v>
      </c>
      <c r="D55" s="88">
        <f t="shared" si="30"/>
        <v>1.25</v>
      </c>
      <c r="E55" s="70">
        <f t="shared" si="17"/>
        <v>0</v>
      </c>
      <c r="F55" s="70">
        <f t="shared" si="18"/>
        <v>0</v>
      </c>
      <c r="G55" s="89">
        <f t="shared" si="19"/>
        <v>1</v>
      </c>
      <c r="H55" s="70">
        <f t="shared" si="6"/>
        <v>1</v>
      </c>
      <c r="I55" s="71">
        <f t="shared" si="31"/>
        <v>0</v>
      </c>
      <c r="J55" s="96"/>
      <c r="K55" s="96"/>
      <c r="L55" s="96"/>
      <c r="M55" s="96"/>
      <c r="N55" s="97"/>
      <c r="O55" s="97"/>
      <c r="P55" s="108">
        <f t="shared" si="23"/>
        <v>0</v>
      </c>
      <c r="Q55" s="75">
        <f t="shared" si="7"/>
        <v>0</v>
      </c>
      <c r="R55" s="91">
        <f>(SUMIF($B$21:B55,B55,$Q$21:Q55))</f>
        <v>0</v>
      </c>
      <c r="S55" s="93">
        <f t="shared" si="37"/>
        <v>-2.4166666666666665</v>
      </c>
      <c r="T55" s="32">
        <f t="shared" si="8"/>
        <v>0</v>
      </c>
      <c r="U55" s="94">
        <f t="shared" si="9"/>
        <v>0</v>
      </c>
      <c r="V55" s="9">
        <f t="shared" si="20"/>
        <v>0</v>
      </c>
      <c r="W55" s="9">
        <f t="shared" si="10"/>
        <v>0</v>
      </c>
      <c r="X55" s="9">
        <f t="shared" si="21"/>
        <v>0</v>
      </c>
      <c r="Y55" s="93">
        <f t="shared" si="11"/>
        <v>0</v>
      </c>
      <c r="Z55" s="93">
        <f t="shared" si="12"/>
        <v>0</v>
      </c>
      <c r="AA55" s="9">
        <f t="shared" si="32"/>
        <v>0</v>
      </c>
      <c r="AB55" s="100"/>
      <c r="AC55" s="101"/>
      <c r="AD55" s="9">
        <f t="shared" si="13"/>
        <v>0</v>
      </c>
      <c r="AE55" s="96"/>
      <c r="AF55" s="98"/>
      <c r="AG55" s="98"/>
      <c r="AH55" s="96"/>
      <c r="AI55" s="96"/>
      <c r="AJ55" s="96"/>
      <c r="AK55" s="99"/>
      <c r="AL55" s="9">
        <f t="shared" si="33"/>
        <v>0</v>
      </c>
      <c r="AM55" s="9">
        <f t="shared" si="34"/>
        <v>7</v>
      </c>
      <c r="AN55" s="9">
        <f t="shared" si="35"/>
        <v>0.125</v>
      </c>
      <c r="AO55" s="113"/>
      <c r="AP55" s="113"/>
      <c r="AQ55" s="113"/>
      <c r="AR55" s="113"/>
      <c r="AS55" s="34">
        <f t="shared" si="25"/>
        <v>44595</v>
      </c>
      <c r="AT55" s="14">
        <f t="shared" si="26"/>
        <v>0</v>
      </c>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5">
        <f t="shared" si="27"/>
        <v>0</v>
      </c>
    </row>
    <row r="56" spans="1:73" ht="27" customHeight="1" x14ac:dyDescent="0.15">
      <c r="A56" s="29">
        <f t="shared" si="36"/>
        <v>44596</v>
      </c>
      <c r="B56" s="13">
        <f t="shared" si="28"/>
        <v>6</v>
      </c>
      <c r="C56" s="13">
        <f t="shared" si="29"/>
        <v>5</v>
      </c>
      <c r="D56" s="88">
        <f t="shared" si="30"/>
        <v>1.25</v>
      </c>
      <c r="E56" s="70">
        <f t="shared" si="17"/>
        <v>0</v>
      </c>
      <c r="F56" s="70">
        <f t="shared" si="18"/>
        <v>0</v>
      </c>
      <c r="G56" s="89">
        <f t="shared" si="19"/>
        <v>1</v>
      </c>
      <c r="H56" s="70">
        <f t="shared" si="6"/>
        <v>1</v>
      </c>
      <c r="I56" s="71">
        <f t="shared" si="31"/>
        <v>0</v>
      </c>
      <c r="J56" s="96"/>
      <c r="K56" s="96"/>
      <c r="L56" s="96"/>
      <c r="M56" s="96"/>
      <c r="N56" s="97"/>
      <c r="O56" s="97"/>
      <c r="P56" s="108">
        <f t="shared" si="23"/>
        <v>0</v>
      </c>
      <c r="Q56" s="75">
        <f t="shared" si="7"/>
        <v>0</v>
      </c>
      <c r="R56" s="91">
        <f>(SUMIF($B$21:B56,B56,$Q$21:Q56))</f>
        <v>0</v>
      </c>
      <c r="S56" s="93">
        <f t="shared" si="37"/>
        <v>-2.4166666666666665</v>
      </c>
      <c r="T56" s="32">
        <f t="shared" si="8"/>
        <v>0</v>
      </c>
      <c r="U56" s="94">
        <f t="shared" si="9"/>
        <v>0</v>
      </c>
      <c r="V56" s="9">
        <f t="shared" si="20"/>
        <v>0</v>
      </c>
      <c r="W56" s="9">
        <f t="shared" si="10"/>
        <v>0</v>
      </c>
      <c r="X56" s="9">
        <f t="shared" si="21"/>
        <v>0</v>
      </c>
      <c r="Y56" s="93">
        <f t="shared" si="11"/>
        <v>0</v>
      </c>
      <c r="Z56" s="93">
        <f t="shared" si="12"/>
        <v>0</v>
      </c>
      <c r="AA56" s="9">
        <f t="shared" si="32"/>
        <v>0</v>
      </c>
      <c r="AB56" s="100"/>
      <c r="AC56" s="101"/>
      <c r="AD56" s="9">
        <f t="shared" si="13"/>
        <v>0</v>
      </c>
      <c r="AE56" s="96"/>
      <c r="AF56" s="98"/>
      <c r="AG56" s="98"/>
      <c r="AH56" s="96"/>
      <c r="AI56" s="96"/>
      <c r="AJ56" s="96"/>
      <c r="AK56" s="99"/>
      <c r="AL56" s="9">
        <f t="shared" si="33"/>
        <v>0</v>
      </c>
      <c r="AM56" s="9">
        <f t="shared" si="34"/>
        <v>7</v>
      </c>
      <c r="AN56" s="9">
        <f t="shared" si="35"/>
        <v>0.125</v>
      </c>
      <c r="AO56" s="113"/>
      <c r="AP56" s="113"/>
      <c r="AQ56" s="113"/>
      <c r="AR56" s="113"/>
      <c r="AS56" s="34">
        <f t="shared" si="25"/>
        <v>44596</v>
      </c>
      <c r="AT56" s="14">
        <f t="shared" si="26"/>
        <v>0</v>
      </c>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5">
        <f t="shared" si="27"/>
        <v>0</v>
      </c>
    </row>
    <row r="57" spans="1:73" ht="27" customHeight="1" x14ac:dyDescent="0.15">
      <c r="A57" s="29">
        <f t="shared" si="36"/>
        <v>44597</v>
      </c>
      <c r="B57" s="13">
        <f t="shared" si="28"/>
        <v>6</v>
      </c>
      <c r="C57" s="13">
        <f t="shared" si="29"/>
        <v>6</v>
      </c>
      <c r="D57" s="88">
        <f t="shared" si="30"/>
        <v>1.25</v>
      </c>
      <c r="E57" s="70">
        <f t="shared" si="17"/>
        <v>0</v>
      </c>
      <c r="F57" s="70">
        <f t="shared" si="18"/>
        <v>0</v>
      </c>
      <c r="G57" s="89">
        <f t="shared" si="19"/>
        <v>1</v>
      </c>
      <c r="H57" s="70">
        <f t="shared" si="6"/>
        <v>1</v>
      </c>
      <c r="I57" s="71">
        <f t="shared" si="31"/>
        <v>0</v>
      </c>
      <c r="J57" s="96"/>
      <c r="K57" s="96"/>
      <c r="L57" s="96"/>
      <c r="M57" s="96"/>
      <c r="N57" s="97"/>
      <c r="O57" s="97"/>
      <c r="P57" s="108">
        <f t="shared" si="23"/>
        <v>0</v>
      </c>
      <c r="Q57" s="75">
        <f t="shared" si="7"/>
        <v>0</v>
      </c>
      <c r="R57" s="91">
        <f>(SUMIF($B$21:B57,B57,$Q$21:Q57))</f>
        <v>0</v>
      </c>
      <c r="S57" s="93">
        <f t="shared" si="37"/>
        <v>-2.4166666666666665</v>
      </c>
      <c r="T57" s="32">
        <f t="shared" si="8"/>
        <v>0</v>
      </c>
      <c r="U57" s="94">
        <f t="shared" si="9"/>
        <v>0</v>
      </c>
      <c r="V57" s="9">
        <f t="shared" si="20"/>
        <v>0</v>
      </c>
      <c r="W57" s="9">
        <f t="shared" si="10"/>
        <v>0</v>
      </c>
      <c r="X57" s="9">
        <f t="shared" si="21"/>
        <v>0</v>
      </c>
      <c r="Y57" s="93">
        <f t="shared" si="11"/>
        <v>0</v>
      </c>
      <c r="Z57" s="93">
        <f t="shared" si="12"/>
        <v>0</v>
      </c>
      <c r="AA57" s="9">
        <f t="shared" si="32"/>
        <v>0</v>
      </c>
      <c r="AB57" s="100"/>
      <c r="AC57" s="101"/>
      <c r="AD57" s="9">
        <f t="shared" si="13"/>
        <v>0</v>
      </c>
      <c r="AE57" s="96"/>
      <c r="AF57" s="98"/>
      <c r="AG57" s="98"/>
      <c r="AH57" s="96"/>
      <c r="AI57" s="96"/>
      <c r="AJ57" s="96"/>
      <c r="AK57" s="99"/>
      <c r="AL57" s="9">
        <f t="shared" si="33"/>
        <v>0</v>
      </c>
      <c r="AM57" s="9">
        <f t="shared" si="34"/>
        <v>7</v>
      </c>
      <c r="AN57" s="9">
        <f t="shared" si="35"/>
        <v>0.125</v>
      </c>
      <c r="AO57" s="113"/>
      <c r="AP57" s="113"/>
      <c r="AQ57" s="113"/>
      <c r="AR57" s="113"/>
      <c r="AS57" s="34">
        <f t="shared" si="25"/>
        <v>44597</v>
      </c>
      <c r="AT57" s="14">
        <f t="shared" si="26"/>
        <v>0</v>
      </c>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5">
        <f t="shared" si="27"/>
        <v>0</v>
      </c>
    </row>
    <row r="58" spans="1:73" ht="27" customHeight="1" x14ac:dyDescent="0.15">
      <c r="A58" s="29">
        <f t="shared" si="36"/>
        <v>44598</v>
      </c>
      <c r="B58" s="13">
        <f t="shared" si="28"/>
        <v>6</v>
      </c>
      <c r="C58" s="13">
        <f t="shared" si="29"/>
        <v>7</v>
      </c>
      <c r="D58" s="88">
        <f t="shared" si="30"/>
        <v>1.25</v>
      </c>
      <c r="E58" s="70">
        <f t="shared" si="17"/>
        <v>0</v>
      </c>
      <c r="F58" s="70">
        <f t="shared" si="18"/>
        <v>0</v>
      </c>
      <c r="G58" s="89">
        <f t="shared" si="19"/>
        <v>1.5</v>
      </c>
      <c r="H58" s="70">
        <f t="shared" si="6"/>
        <v>1</v>
      </c>
      <c r="I58" s="71">
        <f t="shared" si="31"/>
        <v>0</v>
      </c>
      <c r="J58" s="96"/>
      <c r="K58" s="96"/>
      <c r="L58" s="96"/>
      <c r="M58" s="96"/>
      <c r="N58" s="97"/>
      <c r="O58" s="97"/>
      <c r="P58" s="108">
        <f t="shared" si="23"/>
        <v>0</v>
      </c>
      <c r="Q58" s="75">
        <f t="shared" si="7"/>
        <v>0</v>
      </c>
      <c r="R58" s="91">
        <f>(SUMIF($B$21:B58,B58,$Q$21:Q58))</f>
        <v>0</v>
      </c>
      <c r="S58" s="93">
        <f t="shared" si="37"/>
        <v>-2.4166666666666665</v>
      </c>
      <c r="T58" s="32">
        <f t="shared" si="8"/>
        <v>0</v>
      </c>
      <c r="U58" s="94">
        <f t="shared" si="9"/>
        <v>0</v>
      </c>
      <c r="V58" s="9">
        <f t="shared" si="20"/>
        <v>0</v>
      </c>
      <c r="W58" s="9">
        <f t="shared" si="10"/>
        <v>0</v>
      </c>
      <c r="X58" s="9">
        <f t="shared" si="21"/>
        <v>0</v>
      </c>
      <c r="Y58" s="93">
        <f t="shared" si="11"/>
        <v>0</v>
      </c>
      <c r="Z58" s="93">
        <f t="shared" si="12"/>
        <v>0</v>
      </c>
      <c r="AA58" s="9">
        <f t="shared" si="32"/>
        <v>0</v>
      </c>
      <c r="AB58" s="100"/>
      <c r="AC58" s="101"/>
      <c r="AD58" s="9">
        <f t="shared" si="13"/>
        <v>0</v>
      </c>
      <c r="AE58" s="96"/>
      <c r="AF58" s="98"/>
      <c r="AG58" s="98"/>
      <c r="AH58" s="96"/>
      <c r="AI58" s="96"/>
      <c r="AJ58" s="96"/>
      <c r="AK58" s="99"/>
      <c r="AL58" s="9">
        <f t="shared" si="33"/>
        <v>0</v>
      </c>
      <c r="AM58" s="9">
        <f t="shared" si="34"/>
        <v>7</v>
      </c>
      <c r="AN58" s="9">
        <f t="shared" si="35"/>
        <v>0.125</v>
      </c>
      <c r="AO58" s="113"/>
      <c r="AP58" s="113"/>
      <c r="AQ58" s="113"/>
      <c r="AR58" s="113"/>
      <c r="AS58" s="34">
        <f t="shared" si="25"/>
        <v>44598</v>
      </c>
      <c r="AT58" s="14">
        <f t="shared" si="26"/>
        <v>0</v>
      </c>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5">
        <f t="shared" si="27"/>
        <v>0</v>
      </c>
    </row>
    <row r="59" spans="1:73" ht="27" customHeight="1" x14ac:dyDescent="0.15">
      <c r="A59" s="29">
        <f t="shared" si="36"/>
        <v>44599</v>
      </c>
      <c r="B59" s="13">
        <f t="shared" si="28"/>
        <v>6</v>
      </c>
      <c r="C59" s="13">
        <f t="shared" si="29"/>
        <v>1</v>
      </c>
      <c r="D59" s="88">
        <f t="shared" si="30"/>
        <v>1.25</v>
      </c>
      <c r="E59" s="70">
        <f t="shared" si="17"/>
        <v>0</v>
      </c>
      <c r="F59" s="70">
        <f t="shared" si="18"/>
        <v>0</v>
      </c>
      <c r="G59" s="89">
        <f t="shared" si="19"/>
        <v>1</v>
      </c>
      <c r="H59" s="70">
        <f t="shared" si="6"/>
        <v>1</v>
      </c>
      <c r="I59" s="71">
        <f t="shared" si="31"/>
        <v>0</v>
      </c>
      <c r="J59" s="96"/>
      <c r="K59" s="96"/>
      <c r="L59" s="96"/>
      <c r="M59" s="96"/>
      <c r="N59" s="97"/>
      <c r="O59" s="97"/>
      <c r="P59" s="108">
        <f t="shared" si="23"/>
        <v>0</v>
      </c>
      <c r="Q59" s="75">
        <f t="shared" si="7"/>
        <v>0</v>
      </c>
      <c r="R59" s="91">
        <f>(SUMIF($B$21:B59,B59,$Q$21:Q59))</f>
        <v>0</v>
      </c>
      <c r="S59" s="93">
        <f t="shared" si="37"/>
        <v>-2.4166666666666665</v>
      </c>
      <c r="T59" s="32">
        <f t="shared" si="8"/>
        <v>0</v>
      </c>
      <c r="U59" s="94">
        <f t="shared" si="9"/>
        <v>0</v>
      </c>
      <c r="V59" s="9">
        <f t="shared" si="20"/>
        <v>0</v>
      </c>
      <c r="W59" s="9">
        <f t="shared" si="10"/>
        <v>0</v>
      </c>
      <c r="X59" s="9">
        <f t="shared" si="21"/>
        <v>0</v>
      </c>
      <c r="Y59" s="93">
        <f t="shared" si="11"/>
        <v>0</v>
      </c>
      <c r="Z59" s="93">
        <f t="shared" si="12"/>
        <v>0</v>
      </c>
      <c r="AA59" s="9">
        <f t="shared" si="32"/>
        <v>0</v>
      </c>
      <c r="AB59" s="100"/>
      <c r="AC59" s="101"/>
      <c r="AD59" s="9">
        <f t="shared" si="13"/>
        <v>0</v>
      </c>
      <c r="AE59" s="96"/>
      <c r="AF59" s="98"/>
      <c r="AG59" s="98"/>
      <c r="AH59" s="96"/>
      <c r="AI59" s="96"/>
      <c r="AJ59" s="96"/>
      <c r="AK59" s="99"/>
      <c r="AL59" s="9">
        <f t="shared" si="33"/>
        <v>0</v>
      </c>
      <c r="AM59" s="9">
        <f t="shared" si="34"/>
        <v>7</v>
      </c>
      <c r="AN59" s="9">
        <f t="shared" si="35"/>
        <v>0.125</v>
      </c>
      <c r="AO59" s="113"/>
      <c r="AP59" s="113"/>
      <c r="AQ59" s="113"/>
      <c r="AR59" s="113"/>
      <c r="AS59" s="34">
        <f t="shared" si="25"/>
        <v>44599</v>
      </c>
      <c r="AT59" s="14">
        <f t="shared" si="26"/>
        <v>0</v>
      </c>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5">
        <f t="shared" si="27"/>
        <v>0</v>
      </c>
    </row>
    <row r="60" spans="1:73" ht="27" customHeight="1" x14ac:dyDescent="0.15">
      <c r="A60" s="29">
        <f t="shared" si="36"/>
        <v>44600</v>
      </c>
      <c r="B60" s="13">
        <f t="shared" si="28"/>
        <v>7</v>
      </c>
      <c r="C60" s="13">
        <f t="shared" si="29"/>
        <v>2</v>
      </c>
      <c r="D60" s="88">
        <f t="shared" si="30"/>
        <v>1.25</v>
      </c>
      <c r="E60" s="70">
        <f t="shared" si="17"/>
        <v>0</v>
      </c>
      <c r="F60" s="70">
        <f t="shared" si="18"/>
        <v>0</v>
      </c>
      <c r="G60" s="89">
        <f t="shared" si="19"/>
        <v>1</v>
      </c>
      <c r="H60" s="70">
        <f t="shared" si="6"/>
        <v>1</v>
      </c>
      <c r="I60" s="71">
        <f t="shared" si="31"/>
        <v>0</v>
      </c>
      <c r="J60" s="96"/>
      <c r="K60" s="96"/>
      <c r="L60" s="96"/>
      <c r="M60" s="96"/>
      <c r="N60" s="97"/>
      <c r="O60" s="97"/>
      <c r="P60" s="108">
        <f t="shared" si="23"/>
        <v>0</v>
      </c>
      <c r="Q60" s="75">
        <f t="shared" si="7"/>
        <v>0</v>
      </c>
      <c r="R60" s="91">
        <f>(SUMIF($B$21:B60,B60,$Q$21:Q60))</f>
        <v>0</v>
      </c>
      <c r="S60" s="93">
        <f t="shared" si="37"/>
        <v>-2.4166666666666665</v>
      </c>
      <c r="T60" s="32">
        <f t="shared" si="8"/>
        <v>0</v>
      </c>
      <c r="U60" s="94">
        <f t="shared" si="9"/>
        <v>0</v>
      </c>
      <c r="V60" s="9">
        <f t="shared" si="20"/>
        <v>0</v>
      </c>
      <c r="W60" s="9">
        <f t="shared" si="10"/>
        <v>0</v>
      </c>
      <c r="X60" s="9">
        <f t="shared" si="21"/>
        <v>0</v>
      </c>
      <c r="Y60" s="93">
        <f t="shared" si="11"/>
        <v>0</v>
      </c>
      <c r="Z60" s="93">
        <f t="shared" si="12"/>
        <v>0</v>
      </c>
      <c r="AA60" s="9">
        <f t="shared" si="32"/>
        <v>0</v>
      </c>
      <c r="AB60" s="100"/>
      <c r="AC60" s="101"/>
      <c r="AD60" s="9">
        <f t="shared" si="13"/>
        <v>0</v>
      </c>
      <c r="AE60" s="96"/>
      <c r="AF60" s="98"/>
      <c r="AG60" s="98"/>
      <c r="AH60" s="96"/>
      <c r="AI60" s="96"/>
      <c r="AJ60" s="96"/>
      <c r="AK60" s="99"/>
      <c r="AL60" s="9">
        <f t="shared" si="33"/>
        <v>0</v>
      </c>
      <c r="AM60" s="9">
        <f t="shared" si="34"/>
        <v>7</v>
      </c>
      <c r="AN60" s="9">
        <f t="shared" si="35"/>
        <v>0.125</v>
      </c>
      <c r="AO60" s="113"/>
      <c r="AP60" s="113"/>
      <c r="AQ60" s="113"/>
      <c r="AR60" s="113"/>
      <c r="AS60" s="34">
        <f t="shared" si="25"/>
        <v>44600</v>
      </c>
      <c r="AT60" s="14">
        <f t="shared" si="26"/>
        <v>0</v>
      </c>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5">
        <f t="shared" si="27"/>
        <v>0</v>
      </c>
    </row>
    <row r="61" spans="1:73" ht="27" customHeight="1" x14ac:dyDescent="0.15">
      <c r="A61" s="29">
        <f t="shared" si="36"/>
        <v>44601</v>
      </c>
      <c r="B61" s="13">
        <f t="shared" si="28"/>
        <v>7</v>
      </c>
      <c r="C61" s="13">
        <f t="shared" si="29"/>
        <v>3</v>
      </c>
      <c r="D61" s="88">
        <f t="shared" si="30"/>
        <v>1.25</v>
      </c>
      <c r="E61" s="70">
        <f t="shared" si="17"/>
        <v>0</v>
      </c>
      <c r="F61" s="70">
        <f t="shared" si="18"/>
        <v>0</v>
      </c>
      <c r="G61" s="89">
        <f t="shared" si="19"/>
        <v>1</v>
      </c>
      <c r="H61" s="70">
        <f t="shared" si="6"/>
        <v>1</v>
      </c>
      <c r="I61" s="71">
        <f t="shared" si="31"/>
        <v>0</v>
      </c>
      <c r="J61" s="96"/>
      <c r="K61" s="96"/>
      <c r="L61" s="96"/>
      <c r="M61" s="96"/>
      <c r="N61" s="97"/>
      <c r="O61" s="97"/>
      <c r="P61" s="108">
        <f t="shared" si="23"/>
        <v>0</v>
      </c>
      <c r="Q61" s="75">
        <f t="shared" si="7"/>
        <v>0</v>
      </c>
      <c r="R61" s="91">
        <f>(SUMIF($B$21:B61,B61,$Q$21:Q61))</f>
        <v>0</v>
      </c>
      <c r="S61" s="93">
        <f t="shared" si="37"/>
        <v>-2.4166666666666665</v>
      </c>
      <c r="T61" s="32">
        <f t="shared" si="8"/>
        <v>0</v>
      </c>
      <c r="U61" s="94">
        <f t="shared" si="9"/>
        <v>0</v>
      </c>
      <c r="V61" s="9">
        <f t="shared" si="20"/>
        <v>0</v>
      </c>
      <c r="W61" s="9">
        <f t="shared" si="10"/>
        <v>0</v>
      </c>
      <c r="X61" s="9">
        <f t="shared" si="21"/>
        <v>0</v>
      </c>
      <c r="Y61" s="93">
        <f t="shared" si="11"/>
        <v>0</v>
      </c>
      <c r="Z61" s="93">
        <f t="shared" si="12"/>
        <v>0</v>
      </c>
      <c r="AA61" s="9">
        <f t="shared" si="32"/>
        <v>0</v>
      </c>
      <c r="AB61" s="100"/>
      <c r="AC61" s="101"/>
      <c r="AD61" s="9">
        <f t="shared" si="13"/>
        <v>0</v>
      </c>
      <c r="AE61" s="96"/>
      <c r="AF61" s="98"/>
      <c r="AG61" s="98"/>
      <c r="AH61" s="96"/>
      <c r="AI61" s="96"/>
      <c r="AJ61" s="96"/>
      <c r="AK61" s="99"/>
      <c r="AL61" s="9">
        <f t="shared" si="33"/>
        <v>0</v>
      </c>
      <c r="AM61" s="9">
        <f t="shared" si="34"/>
        <v>7</v>
      </c>
      <c r="AN61" s="9">
        <f t="shared" si="35"/>
        <v>0.125</v>
      </c>
      <c r="AO61" s="113"/>
      <c r="AP61" s="113"/>
      <c r="AQ61" s="113"/>
      <c r="AR61" s="113"/>
      <c r="AS61" s="34">
        <f t="shared" si="25"/>
        <v>44601</v>
      </c>
      <c r="AT61" s="14">
        <f t="shared" si="26"/>
        <v>0</v>
      </c>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5">
        <f t="shared" si="27"/>
        <v>0</v>
      </c>
    </row>
    <row r="62" spans="1:73" ht="27" customHeight="1" x14ac:dyDescent="0.15">
      <c r="A62" s="29">
        <f t="shared" si="36"/>
        <v>44602</v>
      </c>
      <c r="B62" s="13">
        <f t="shared" si="28"/>
        <v>7</v>
      </c>
      <c r="C62" s="13">
        <f t="shared" si="29"/>
        <v>4</v>
      </c>
      <c r="D62" s="88">
        <f t="shared" si="30"/>
        <v>1.25</v>
      </c>
      <c r="E62" s="70">
        <f t="shared" si="17"/>
        <v>0</v>
      </c>
      <c r="F62" s="70">
        <f t="shared" si="18"/>
        <v>0</v>
      </c>
      <c r="G62" s="89">
        <f t="shared" si="19"/>
        <v>1</v>
      </c>
      <c r="H62" s="70">
        <f t="shared" si="6"/>
        <v>1</v>
      </c>
      <c r="I62" s="71">
        <f t="shared" si="31"/>
        <v>0</v>
      </c>
      <c r="J62" s="96"/>
      <c r="K62" s="96"/>
      <c r="L62" s="96"/>
      <c r="M62" s="96"/>
      <c r="N62" s="97"/>
      <c r="O62" s="97"/>
      <c r="P62" s="108">
        <f t="shared" si="23"/>
        <v>0</v>
      </c>
      <c r="Q62" s="75">
        <f t="shared" si="7"/>
        <v>0</v>
      </c>
      <c r="R62" s="91">
        <f>(SUMIF($B$21:B62,B62,$Q$21:Q62))</f>
        <v>0</v>
      </c>
      <c r="S62" s="93">
        <f t="shared" si="37"/>
        <v>-2.4166666666666665</v>
      </c>
      <c r="T62" s="32">
        <f t="shared" si="8"/>
        <v>0</v>
      </c>
      <c r="U62" s="94">
        <f t="shared" si="9"/>
        <v>0</v>
      </c>
      <c r="V62" s="9">
        <f t="shared" si="20"/>
        <v>0</v>
      </c>
      <c r="W62" s="9">
        <f t="shared" si="10"/>
        <v>0</v>
      </c>
      <c r="X62" s="9">
        <f t="shared" si="21"/>
        <v>0</v>
      </c>
      <c r="Y62" s="93">
        <f t="shared" si="11"/>
        <v>0</v>
      </c>
      <c r="Z62" s="93">
        <f t="shared" si="12"/>
        <v>0</v>
      </c>
      <c r="AA62" s="9">
        <f t="shared" si="32"/>
        <v>0</v>
      </c>
      <c r="AB62" s="100"/>
      <c r="AC62" s="101"/>
      <c r="AD62" s="9">
        <f t="shared" si="13"/>
        <v>0</v>
      </c>
      <c r="AE62" s="96"/>
      <c r="AF62" s="98"/>
      <c r="AG62" s="98"/>
      <c r="AH62" s="96"/>
      <c r="AI62" s="96"/>
      <c r="AJ62" s="96"/>
      <c r="AK62" s="99"/>
      <c r="AL62" s="9">
        <f t="shared" si="33"/>
        <v>0</v>
      </c>
      <c r="AM62" s="9">
        <f t="shared" si="34"/>
        <v>7</v>
      </c>
      <c r="AN62" s="9">
        <f t="shared" si="35"/>
        <v>0.125</v>
      </c>
      <c r="AO62" s="113"/>
      <c r="AP62" s="113"/>
      <c r="AQ62" s="113"/>
      <c r="AR62" s="113"/>
      <c r="AS62" s="34">
        <f t="shared" si="25"/>
        <v>44602</v>
      </c>
      <c r="AT62" s="14">
        <f t="shared" si="26"/>
        <v>0</v>
      </c>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5">
        <f t="shared" si="27"/>
        <v>0</v>
      </c>
    </row>
    <row r="63" spans="1:73" ht="27" customHeight="1" x14ac:dyDescent="0.15">
      <c r="A63" s="29">
        <f t="shared" si="36"/>
        <v>44603</v>
      </c>
      <c r="B63" s="13">
        <f t="shared" si="28"/>
        <v>7</v>
      </c>
      <c r="C63" s="13">
        <f t="shared" si="29"/>
        <v>5</v>
      </c>
      <c r="D63" s="88">
        <f t="shared" si="30"/>
        <v>1.25</v>
      </c>
      <c r="E63" s="70">
        <f t="shared" si="17"/>
        <v>0</v>
      </c>
      <c r="F63" s="70">
        <f t="shared" si="18"/>
        <v>0</v>
      </c>
      <c r="G63" s="89">
        <f t="shared" si="19"/>
        <v>1</v>
      </c>
      <c r="H63" s="70">
        <f t="shared" si="6"/>
        <v>1</v>
      </c>
      <c r="I63" s="71">
        <f t="shared" si="31"/>
        <v>0</v>
      </c>
      <c r="J63" s="96"/>
      <c r="K63" s="96"/>
      <c r="L63" s="96"/>
      <c r="M63" s="96"/>
      <c r="N63" s="97"/>
      <c r="O63" s="97"/>
      <c r="P63" s="108">
        <f t="shared" si="23"/>
        <v>0</v>
      </c>
      <c r="Q63" s="75">
        <f t="shared" si="7"/>
        <v>0</v>
      </c>
      <c r="R63" s="91">
        <f>(SUMIF($B$21:B63,B63,$Q$21:Q63))</f>
        <v>0</v>
      </c>
      <c r="S63" s="93">
        <f t="shared" si="37"/>
        <v>-2.4166666666666665</v>
      </c>
      <c r="T63" s="32">
        <f t="shared" si="8"/>
        <v>0</v>
      </c>
      <c r="U63" s="94">
        <f t="shared" si="9"/>
        <v>0</v>
      </c>
      <c r="V63" s="9">
        <f t="shared" si="20"/>
        <v>0</v>
      </c>
      <c r="W63" s="9">
        <f t="shared" si="10"/>
        <v>0</v>
      </c>
      <c r="X63" s="9">
        <f t="shared" si="21"/>
        <v>0</v>
      </c>
      <c r="Y63" s="93">
        <f t="shared" si="11"/>
        <v>0</v>
      </c>
      <c r="Z63" s="93">
        <f t="shared" si="12"/>
        <v>0</v>
      </c>
      <c r="AA63" s="9">
        <f t="shared" si="32"/>
        <v>0</v>
      </c>
      <c r="AB63" s="100"/>
      <c r="AC63" s="101"/>
      <c r="AD63" s="9">
        <f t="shared" si="13"/>
        <v>0</v>
      </c>
      <c r="AE63" s="96"/>
      <c r="AF63" s="98"/>
      <c r="AG63" s="98"/>
      <c r="AH63" s="96"/>
      <c r="AI63" s="96"/>
      <c r="AJ63" s="96"/>
      <c r="AK63" s="99"/>
      <c r="AL63" s="9">
        <f t="shared" si="33"/>
        <v>0</v>
      </c>
      <c r="AM63" s="9">
        <f t="shared" si="34"/>
        <v>7</v>
      </c>
      <c r="AN63" s="9">
        <f t="shared" si="35"/>
        <v>0.125</v>
      </c>
      <c r="AO63" s="113"/>
      <c r="AP63" s="113"/>
      <c r="AQ63" s="113"/>
      <c r="AR63" s="113"/>
      <c r="AS63" s="34">
        <f t="shared" si="25"/>
        <v>44603</v>
      </c>
      <c r="AT63" s="14">
        <f t="shared" si="26"/>
        <v>0</v>
      </c>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5">
        <f t="shared" si="27"/>
        <v>0</v>
      </c>
    </row>
    <row r="64" spans="1:73" ht="27" customHeight="1" x14ac:dyDescent="0.15">
      <c r="A64" s="29">
        <f t="shared" si="36"/>
        <v>44604</v>
      </c>
      <c r="B64" s="13">
        <f t="shared" si="28"/>
        <v>7</v>
      </c>
      <c r="C64" s="13">
        <f t="shared" si="29"/>
        <v>6</v>
      </c>
      <c r="D64" s="88">
        <f t="shared" si="30"/>
        <v>1.25</v>
      </c>
      <c r="E64" s="70">
        <f t="shared" si="17"/>
        <v>0</v>
      </c>
      <c r="F64" s="70">
        <f t="shared" si="18"/>
        <v>0</v>
      </c>
      <c r="G64" s="89">
        <f t="shared" si="19"/>
        <v>1</v>
      </c>
      <c r="H64" s="70">
        <f t="shared" si="6"/>
        <v>1</v>
      </c>
      <c r="I64" s="71">
        <f t="shared" si="31"/>
        <v>0</v>
      </c>
      <c r="J64" s="96"/>
      <c r="K64" s="96"/>
      <c r="L64" s="96"/>
      <c r="M64" s="96"/>
      <c r="N64" s="97"/>
      <c r="O64" s="97"/>
      <c r="P64" s="108">
        <f t="shared" si="23"/>
        <v>0</v>
      </c>
      <c r="Q64" s="75">
        <f t="shared" si="7"/>
        <v>0</v>
      </c>
      <c r="R64" s="91">
        <f>(SUMIF($B$21:B64,B64,$Q$21:Q64))</f>
        <v>0</v>
      </c>
      <c r="S64" s="93">
        <f t="shared" si="37"/>
        <v>-2.4166666666666665</v>
      </c>
      <c r="T64" s="32">
        <f t="shared" si="8"/>
        <v>0</v>
      </c>
      <c r="U64" s="94">
        <f t="shared" si="9"/>
        <v>0</v>
      </c>
      <c r="V64" s="9">
        <f t="shared" si="20"/>
        <v>0</v>
      </c>
      <c r="W64" s="9">
        <f t="shared" si="10"/>
        <v>0</v>
      </c>
      <c r="X64" s="9">
        <f t="shared" si="21"/>
        <v>0</v>
      </c>
      <c r="Y64" s="93">
        <f t="shared" si="11"/>
        <v>0</v>
      </c>
      <c r="Z64" s="93">
        <f t="shared" si="12"/>
        <v>0</v>
      </c>
      <c r="AA64" s="9">
        <f t="shared" si="32"/>
        <v>0</v>
      </c>
      <c r="AB64" s="100"/>
      <c r="AC64" s="101"/>
      <c r="AD64" s="9">
        <f t="shared" si="13"/>
        <v>0</v>
      </c>
      <c r="AE64" s="96"/>
      <c r="AF64" s="98"/>
      <c r="AG64" s="98"/>
      <c r="AH64" s="96"/>
      <c r="AI64" s="96"/>
      <c r="AJ64" s="96"/>
      <c r="AK64" s="99"/>
      <c r="AL64" s="9">
        <f t="shared" si="33"/>
        <v>0</v>
      </c>
      <c r="AM64" s="9">
        <f t="shared" si="34"/>
        <v>7</v>
      </c>
      <c r="AN64" s="9">
        <f t="shared" si="35"/>
        <v>0.125</v>
      </c>
      <c r="AO64" s="113"/>
      <c r="AP64" s="113"/>
      <c r="AQ64" s="113"/>
      <c r="AR64" s="113"/>
      <c r="AS64" s="34">
        <f t="shared" si="25"/>
        <v>44604</v>
      </c>
      <c r="AT64" s="14">
        <f t="shared" si="26"/>
        <v>0</v>
      </c>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5">
        <f t="shared" si="27"/>
        <v>0</v>
      </c>
    </row>
    <row r="65" spans="1:73" ht="27" customHeight="1" x14ac:dyDescent="0.15">
      <c r="A65" s="29">
        <f t="shared" si="36"/>
        <v>44605</v>
      </c>
      <c r="B65" s="13">
        <f t="shared" si="28"/>
        <v>7</v>
      </c>
      <c r="C65" s="13">
        <f t="shared" si="29"/>
        <v>7</v>
      </c>
      <c r="D65" s="88">
        <f t="shared" si="30"/>
        <v>1.25</v>
      </c>
      <c r="E65" s="70">
        <f t="shared" si="17"/>
        <v>0</v>
      </c>
      <c r="F65" s="70">
        <f t="shared" si="18"/>
        <v>0</v>
      </c>
      <c r="G65" s="89">
        <f t="shared" si="19"/>
        <v>1.5</v>
      </c>
      <c r="H65" s="70">
        <f t="shared" si="6"/>
        <v>1</v>
      </c>
      <c r="I65" s="71">
        <f t="shared" si="31"/>
        <v>0</v>
      </c>
      <c r="J65" s="96"/>
      <c r="K65" s="96"/>
      <c r="L65" s="96"/>
      <c r="M65" s="96"/>
      <c r="N65" s="97"/>
      <c r="O65" s="97"/>
      <c r="P65" s="108">
        <f t="shared" si="23"/>
        <v>0</v>
      </c>
      <c r="Q65" s="75">
        <f t="shared" si="7"/>
        <v>0</v>
      </c>
      <c r="R65" s="91">
        <f>(SUMIF($B$21:B65,B65,$Q$21:Q65))</f>
        <v>0</v>
      </c>
      <c r="S65" s="93">
        <f t="shared" si="37"/>
        <v>-2.4166666666666665</v>
      </c>
      <c r="T65" s="32">
        <f t="shared" si="8"/>
        <v>0</v>
      </c>
      <c r="U65" s="94">
        <f t="shared" si="9"/>
        <v>0</v>
      </c>
      <c r="V65" s="9">
        <f t="shared" si="20"/>
        <v>0</v>
      </c>
      <c r="W65" s="9">
        <f t="shared" si="10"/>
        <v>0</v>
      </c>
      <c r="X65" s="9">
        <f t="shared" si="21"/>
        <v>0</v>
      </c>
      <c r="Y65" s="93">
        <f t="shared" si="11"/>
        <v>0</v>
      </c>
      <c r="Z65" s="93">
        <f t="shared" si="12"/>
        <v>0</v>
      </c>
      <c r="AA65" s="9">
        <f t="shared" si="32"/>
        <v>0</v>
      </c>
      <c r="AB65" s="100"/>
      <c r="AC65" s="101"/>
      <c r="AD65" s="9">
        <f t="shared" si="13"/>
        <v>0</v>
      </c>
      <c r="AE65" s="96"/>
      <c r="AF65" s="98"/>
      <c r="AG65" s="98"/>
      <c r="AH65" s="96"/>
      <c r="AI65" s="96"/>
      <c r="AJ65" s="96"/>
      <c r="AK65" s="99"/>
      <c r="AL65" s="9">
        <f t="shared" si="33"/>
        <v>0</v>
      </c>
      <c r="AM65" s="9">
        <f t="shared" si="34"/>
        <v>7</v>
      </c>
      <c r="AN65" s="9">
        <f t="shared" si="35"/>
        <v>0.125</v>
      </c>
      <c r="AO65" s="113"/>
      <c r="AP65" s="113"/>
      <c r="AQ65" s="113"/>
      <c r="AR65" s="113"/>
      <c r="AS65" s="34">
        <f t="shared" si="25"/>
        <v>44605</v>
      </c>
      <c r="AT65" s="14">
        <f t="shared" si="26"/>
        <v>0</v>
      </c>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5">
        <f t="shared" si="27"/>
        <v>0</v>
      </c>
    </row>
    <row r="66" spans="1:73" ht="27" customHeight="1" x14ac:dyDescent="0.15">
      <c r="A66" s="29">
        <f t="shared" si="36"/>
        <v>44606</v>
      </c>
      <c r="B66" s="13">
        <f t="shared" si="28"/>
        <v>7</v>
      </c>
      <c r="C66" s="13">
        <f t="shared" si="29"/>
        <v>1</v>
      </c>
      <c r="D66" s="88">
        <f t="shared" si="30"/>
        <v>1.25</v>
      </c>
      <c r="E66" s="70">
        <f t="shared" si="17"/>
        <v>0</v>
      </c>
      <c r="F66" s="70">
        <f t="shared" si="18"/>
        <v>0</v>
      </c>
      <c r="G66" s="89">
        <f t="shared" si="19"/>
        <v>1</v>
      </c>
      <c r="H66" s="70">
        <f t="shared" si="6"/>
        <v>1</v>
      </c>
      <c r="I66" s="71">
        <f t="shared" si="31"/>
        <v>0</v>
      </c>
      <c r="J66" s="96"/>
      <c r="K66" s="96"/>
      <c r="L66" s="96"/>
      <c r="M66" s="96"/>
      <c r="N66" s="97"/>
      <c r="O66" s="97"/>
      <c r="P66" s="108">
        <f t="shared" si="23"/>
        <v>0</v>
      </c>
      <c r="Q66" s="75">
        <f t="shared" si="7"/>
        <v>0</v>
      </c>
      <c r="R66" s="91">
        <f>(SUMIF($B$21:B66,B66,$Q$21:Q66))</f>
        <v>0</v>
      </c>
      <c r="S66" s="93">
        <f t="shared" si="37"/>
        <v>-2.4166666666666665</v>
      </c>
      <c r="T66" s="32">
        <f t="shared" si="8"/>
        <v>0</v>
      </c>
      <c r="U66" s="94">
        <f t="shared" si="9"/>
        <v>0</v>
      </c>
      <c r="V66" s="9">
        <f t="shared" si="20"/>
        <v>0</v>
      </c>
      <c r="W66" s="9">
        <f t="shared" si="10"/>
        <v>0</v>
      </c>
      <c r="X66" s="9">
        <f t="shared" si="21"/>
        <v>0</v>
      </c>
      <c r="Y66" s="93">
        <f t="shared" si="11"/>
        <v>0</v>
      </c>
      <c r="Z66" s="93">
        <f t="shared" si="12"/>
        <v>0</v>
      </c>
      <c r="AA66" s="9">
        <f t="shared" si="32"/>
        <v>0</v>
      </c>
      <c r="AB66" s="100"/>
      <c r="AC66" s="101"/>
      <c r="AD66" s="9">
        <f t="shared" si="13"/>
        <v>0</v>
      </c>
      <c r="AE66" s="96"/>
      <c r="AF66" s="98"/>
      <c r="AG66" s="98"/>
      <c r="AH66" s="96"/>
      <c r="AI66" s="96"/>
      <c r="AJ66" s="96"/>
      <c r="AK66" s="99"/>
      <c r="AL66" s="9">
        <f t="shared" si="33"/>
        <v>0</v>
      </c>
      <c r="AM66" s="9">
        <f t="shared" si="34"/>
        <v>7</v>
      </c>
      <c r="AN66" s="9">
        <f t="shared" si="35"/>
        <v>0.125</v>
      </c>
      <c r="AO66" s="113"/>
      <c r="AP66" s="113"/>
      <c r="AQ66" s="113"/>
      <c r="AR66" s="113"/>
      <c r="AS66" s="34">
        <f t="shared" si="25"/>
        <v>44606</v>
      </c>
      <c r="AT66" s="14">
        <f t="shared" si="26"/>
        <v>0</v>
      </c>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5">
        <f t="shared" si="27"/>
        <v>0</v>
      </c>
    </row>
    <row r="67" spans="1:73" ht="27" customHeight="1" x14ac:dyDescent="0.15">
      <c r="A67" s="29">
        <f t="shared" si="36"/>
        <v>44607</v>
      </c>
      <c r="B67" s="13">
        <f t="shared" si="28"/>
        <v>8</v>
      </c>
      <c r="C67" s="13">
        <f t="shared" si="29"/>
        <v>2</v>
      </c>
      <c r="D67" s="88">
        <f t="shared" si="30"/>
        <v>1.25</v>
      </c>
      <c r="E67" s="70">
        <f t="shared" si="17"/>
        <v>0</v>
      </c>
      <c r="F67" s="70">
        <f t="shared" si="18"/>
        <v>0</v>
      </c>
      <c r="G67" s="89">
        <f t="shared" si="19"/>
        <v>1</v>
      </c>
      <c r="H67" s="70">
        <f t="shared" si="6"/>
        <v>1</v>
      </c>
      <c r="I67" s="71">
        <f t="shared" si="31"/>
        <v>0</v>
      </c>
      <c r="J67" s="96"/>
      <c r="K67" s="96"/>
      <c r="L67" s="96"/>
      <c r="M67" s="96"/>
      <c r="N67" s="97"/>
      <c r="O67" s="97"/>
      <c r="P67" s="108">
        <f t="shared" si="23"/>
        <v>0</v>
      </c>
      <c r="Q67" s="75">
        <f t="shared" si="7"/>
        <v>0</v>
      </c>
      <c r="R67" s="91">
        <f>(SUMIF($B$21:B67,B67,$Q$21:Q67))</f>
        <v>0</v>
      </c>
      <c r="S67" s="93">
        <f t="shared" si="37"/>
        <v>-2.4166666666666665</v>
      </c>
      <c r="T67" s="32">
        <f t="shared" si="8"/>
        <v>0</v>
      </c>
      <c r="U67" s="94">
        <f t="shared" si="9"/>
        <v>0</v>
      </c>
      <c r="V67" s="9">
        <f t="shared" si="20"/>
        <v>0</v>
      </c>
      <c r="W67" s="9">
        <f t="shared" si="10"/>
        <v>0</v>
      </c>
      <c r="X67" s="9">
        <f t="shared" si="21"/>
        <v>0</v>
      </c>
      <c r="Y67" s="93">
        <f t="shared" si="11"/>
        <v>0</v>
      </c>
      <c r="Z67" s="93">
        <f t="shared" si="12"/>
        <v>0</v>
      </c>
      <c r="AA67" s="9">
        <f t="shared" si="32"/>
        <v>0</v>
      </c>
      <c r="AB67" s="100"/>
      <c r="AC67" s="101"/>
      <c r="AD67" s="9">
        <f t="shared" si="13"/>
        <v>0</v>
      </c>
      <c r="AE67" s="96"/>
      <c r="AF67" s="98"/>
      <c r="AG67" s="98"/>
      <c r="AH67" s="96"/>
      <c r="AI67" s="96"/>
      <c r="AJ67" s="96"/>
      <c r="AK67" s="99"/>
      <c r="AL67" s="9">
        <f t="shared" si="33"/>
        <v>0</v>
      </c>
      <c r="AM67" s="9">
        <f t="shared" si="34"/>
        <v>7</v>
      </c>
      <c r="AN67" s="9">
        <f t="shared" si="35"/>
        <v>0.125</v>
      </c>
      <c r="AO67" s="113"/>
      <c r="AP67" s="113"/>
      <c r="AQ67" s="113"/>
      <c r="AR67" s="113"/>
      <c r="AS67" s="34">
        <f t="shared" si="25"/>
        <v>44607</v>
      </c>
      <c r="AT67" s="14">
        <f t="shared" si="26"/>
        <v>0</v>
      </c>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5">
        <f t="shared" si="27"/>
        <v>0</v>
      </c>
    </row>
    <row r="68" spans="1:73" ht="27" customHeight="1" x14ac:dyDescent="0.15">
      <c r="A68" s="29">
        <f t="shared" si="36"/>
        <v>44608</v>
      </c>
      <c r="B68" s="13">
        <f t="shared" si="28"/>
        <v>8</v>
      </c>
      <c r="C68" s="13">
        <f t="shared" si="29"/>
        <v>3</v>
      </c>
      <c r="D68" s="88">
        <f t="shared" si="30"/>
        <v>1.25</v>
      </c>
      <c r="E68" s="70">
        <f t="shared" si="17"/>
        <v>0</v>
      </c>
      <c r="F68" s="70">
        <f t="shared" si="18"/>
        <v>0</v>
      </c>
      <c r="G68" s="89">
        <f t="shared" si="19"/>
        <v>1</v>
      </c>
      <c r="H68" s="70">
        <f t="shared" si="6"/>
        <v>1</v>
      </c>
      <c r="I68" s="71">
        <f t="shared" si="31"/>
        <v>0</v>
      </c>
      <c r="J68" s="96"/>
      <c r="K68" s="96"/>
      <c r="L68" s="96"/>
      <c r="M68" s="96"/>
      <c r="N68" s="97"/>
      <c r="O68" s="97"/>
      <c r="P68" s="108">
        <f t="shared" si="23"/>
        <v>0</v>
      </c>
      <c r="Q68" s="75">
        <f t="shared" si="7"/>
        <v>0</v>
      </c>
      <c r="R68" s="91">
        <f>(SUMIF($B$21:B68,B68,$Q$21:Q68))</f>
        <v>0</v>
      </c>
      <c r="S68" s="93">
        <f t="shared" si="37"/>
        <v>-2.4166666666666665</v>
      </c>
      <c r="T68" s="32">
        <f t="shared" si="8"/>
        <v>0</v>
      </c>
      <c r="U68" s="94">
        <f t="shared" si="9"/>
        <v>0</v>
      </c>
      <c r="V68" s="9">
        <f t="shared" si="20"/>
        <v>0</v>
      </c>
      <c r="W68" s="9">
        <f t="shared" si="10"/>
        <v>0</v>
      </c>
      <c r="X68" s="9">
        <f t="shared" si="21"/>
        <v>0</v>
      </c>
      <c r="Y68" s="93">
        <f t="shared" si="11"/>
        <v>0</v>
      </c>
      <c r="Z68" s="93">
        <f t="shared" si="12"/>
        <v>0</v>
      </c>
      <c r="AA68" s="9">
        <f t="shared" si="32"/>
        <v>0</v>
      </c>
      <c r="AB68" s="100"/>
      <c r="AC68" s="101"/>
      <c r="AD68" s="9">
        <f t="shared" si="13"/>
        <v>0</v>
      </c>
      <c r="AE68" s="96"/>
      <c r="AF68" s="98"/>
      <c r="AG68" s="98"/>
      <c r="AH68" s="96"/>
      <c r="AI68" s="96"/>
      <c r="AJ68" s="96"/>
      <c r="AK68" s="99"/>
      <c r="AL68" s="9">
        <f t="shared" si="33"/>
        <v>0</v>
      </c>
      <c r="AM68" s="9">
        <f t="shared" si="34"/>
        <v>7</v>
      </c>
      <c r="AN68" s="9">
        <f t="shared" si="35"/>
        <v>0.125</v>
      </c>
      <c r="AO68" s="113"/>
      <c r="AP68" s="113"/>
      <c r="AQ68" s="113"/>
      <c r="AR68" s="113"/>
      <c r="AS68" s="34">
        <f t="shared" si="25"/>
        <v>44608</v>
      </c>
      <c r="AT68" s="14">
        <f t="shared" si="26"/>
        <v>0</v>
      </c>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5">
        <f t="shared" si="27"/>
        <v>0</v>
      </c>
    </row>
    <row r="69" spans="1:73" ht="27" customHeight="1" x14ac:dyDescent="0.15">
      <c r="A69" s="29">
        <f t="shared" si="36"/>
        <v>44609</v>
      </c>
      <c r="B69" s="13">
        <f t="shared" si="28"/>
        <v>8</v>
      </c>
      <c r="C69" s="13">
        <f t="shared" si="29"/>
        <v>4</v>
      </c>
      <c r="D69" s="88">
        <f t="shared" si="30"/>
        <v>1.25</v>
      </c>
      <c r="E69" s="70">
        <f t="shared" si="17"/>
        <v>0</v>
      </c>
      <c r="F69" s="70">
        <f t="shared" si="18"/>
        <v>0</v>
      </c>
      <c r="G69" s="89">
        <f t="shared" si="19"/>
        <v>1</v>
      </c>
      <c r="H69" s="70">
        <f t="shared" si="6"/>
        <v>1</v>
      </c>
      <c r="I69" s="71">
        <f t="shared" si="31"/>
        <v>0</v>
      </c>
      <c r="J69" s="96"/>
      <c r="K69" s="96"/>
      <c r="L69" s="96"/>
      <c r="M69" s="96"/>
      <c r="N69" s="97"/>
      <c r="O69" s="97"/>
      <c r="P69" s="108">
        <f t="shared" si="23"/>
        <v>0</v>
      </c>
      <c r="Q69" s="75">
        <f t="shared" si="7"/>
        <v>0</v>
      </c>
      <c r="R69" s="91">
        <f>(SUMIF($B$21:B69,B69,$Q$21:Q69))</f>
        <v>0</v>
      </c>
      <c r="S69" s="93">
        <f t="shared" si="37"/>
        <v>-2.4166666666666665</v>
      </c>
      <c r="T69" s="32">
        <f t="shared" si="8"/>
        <v>0</v>
      </c>
      <c r="U69" s="94">
        <f t="shared" si="9"/>
        <v>0</v>
      </c>
      <c r="V69" s="9">
        <f t="shared" si="20"/>
        <v>0</v>
      </c>
      <c r="W69" s="9">
        <f t="shared" si="10"/>
        <v>0</v>
      </c>
      <c r="X69" s="9">
        <f t="shared" si="21"/>
        <v>0</v>
      </c>
      <c r="Y69" s="93">
        <f t="shared" si="11"/>
        <v>0</v>
      </c>
      <c r="Z69" s="93">
        <f t="shared" si="12"/>
        <v>0</v>
      </c>
      <c r="AA69" s="9">
        <f t="shared" si="32"/>
        <v>0</v>
      </c>
      <c r="AB69" s="100"/>
      <c r="AC69" s="101"/>
      <c r="AD69" s="9">
        <f t="shared" si="13"/>
        <v>0</v>
      </c>
      <c r="AE69" s="96"/>
      <c r="AF69" s="98"/>
      <c r="AG69" s="98"/>
      <c r="AH69" s="96"/>
      <c r="AI69" s="96"/>
      <c r="AJ69" s="96"/>
      <c r="AK69" s="99"/>
      <c r="AL69" s="9">
        <f t="shared" si="33"/>
        <v>0</v>
      </c>
      <c r="AM69" s="9">
        <f t="shared" si="34"/>
        <v>7</v>
      </c>
      <c r="AN69" s="9">
        <f t="shared" si="35"/>
        <v>0.125</v>
      </c>
      <c r="AO69" s="113"/>
      <c r="AP69" s="113"/>
      <c r="AQ69" s="113"/>
      <c r="AR69" s="113"/>
      <c r="AS69" s="34">
        <f t="shared" si="25"/>
        <v>44609</v>
      </c>
      <c r="AT69" s="14">
        <f t="shared" si="26"/>
        <v>0</v>
      </c>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5">
        <f t="shared" si="27"/>
        <v>0</v>
      </c>
    </row>
    <row r="70" spans="1:73" ht="27" customHeight="1" x14ac:dyDescent="0.15">
      <c r="A70" s="29">
        <f t="shared" si="36"/>
        <v>44610</v>
      </c>
      <c r="B70" s="13">
        <f t="shared" si="28"/>
        <v>8</v>
      </c>
      <c r="C70" s="13">
        <f t="shared" si="29"/>
        <v>5</v>
      </c>
      <c r="D70" s="88">
        <f t="shared" si="30"/>
        <v>1.25</v>
      </c>
      <c r="E70" s="70">
        <f t="shared" si="17"/>
        <v>0</v>
      </c>
      <c r="F70" s="70">
        <f t="shared" si="18"/>
        <v>0</v>
      </c>
      <c r="G70" s="89">
        <f t="shared" si="19"/>
        <v>1</v>
      </c>
      <c r="H70" s="70">
        <f t="shared" si="6"/>
        <v>1</v>
      </c>
      <c r="I70" s="71">
        <f t="shared" si="31"/>
        <v>0</v>
      </c>
      <c r="J70" s="96"/>
      <c r="K70" s="96"/>
      <c r="L70" s="96"/>
      <c r="M70" s="96"/>
      <c r="N70" s="97"/>
      <c r="O70" s="97"/>
      <c r="P70" s="108">
        <f t="shared" si="23"/>
        <v>0</v>
      </c>
      <c r="Q70" s="75">
        <f t="shared" si="7"/>
        <v>0</v>
      </c>
      <c r="R70" s="91">
        <f>(SUMIF($B$21:B70,B70,$Q$21:Q70))</f>
        <v>0</v>
      </c>
      <c r="S70" s="93">
        <f t="shared" si="37"/>
        <v>-2.4166666666666665</v>
      </c>
      <c r="T70" s="32">
        <f t="shared" si="8"/>
        <v>0</v>
      </c>
      <c r="U70" s="94">
        <f t="shared" si="9"/>
        <v>0</v>
      </c>
      <c r="V70" s="9">
        <f t="shared" si="20"/>
        <v>0</v>
      </c>
      <c r="W70" s="9">
        <f t="shared" si="10"/>
        <v>0</v>
      </c>
      <c r="X70" s="9">
        <f t="shared" si="21"/>
        <v>0</v>
      </c>
      <c r="Y70" s="93">
        <f t="shared" si="11"/>
        <v>0</v>
      </c>
      <c r="Z70" s="93">
        <f t="shared" si="12"/>
        <v>0</v>
      </c>
      <c r="AA70" s="9">
        <f t="shared" si="32"/>
        <v>0</v>
      </c>
      <c r="AB70" s="100"/>
      <c r="AC70" s="101"/>
      <c r="AD70" s="9">
        <f t="shared" si="13"/>
        <v>0</v>
      </c>
      <c r="AE70" s="96"/>
      <c r="AF70" s="98"/>
      <c r="AG70" s="98"/>
      <c r="AH70" s="96"/>
      <c r="AI70" s="96"/>
      <c r="AJ70" s="96"/>
      <c r="AK70" s="99"/>
      <c r="AL70" s="9">
        <f t="shared" si="33"/>
        <v>0</v>
      </c>
      <c r="AM70" s="9">
        <f t="shared" si="34"/>
        <v>7</v>
      </c>
      <c r="AN70" s="9">
        <f t="shared" si="35"/>
        <v>0.125</v>
      </c>
      <c r="AO70" s="113"/>
      <c r="AP70" s="113"/>
      <c r="AQ70" s="113"/>
      <c r="AR70" s="113"/>
      <c r="AS70" s="34">
        <f t="shared" si="25"/>
        <v>44610</v>
      </c>
      <c r="AT70" s="14">
        <f t="shared" si="26"/>
        <v>0</v>
      </c>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5">
        <f t="shared" si="27"/>
        <v>0</v>
      </c>
    </row>
    <row r="71" spans="1:73" ht="27" customHeight="1" x14ac:dyDescent="0.15">
      <c r="A71" s="29">
        <f t="shared" si="36"/>
        <v>44611</v>
      </c>
      <c r="B71" s="13">
        <f t="shared" si="28"/>
        <v>8</v>
      </c>
      <c r="C71" s="13">
        <f t="shared" si="29"/>
        <v>6</v>
      </c>
      <c r="D71" s="88">
        <f t="shared" si="30"/>
        <v>1.25</v>
      </c>
      <c r="E71" s="70">
        <f t="shared" si="17"/>
        <v>0</v>
      </c>
      <c r="F71" s="70">
        <f t="shared" si="18"/>
        <v>0</v>
      </c>
      <c r="G71" s="89">
        <f t="shared" si="19"/>
        <v>1</v>
      </c>
      <c r="H71" s="70">
        <f t="shared" si="6"/>
        <v>1</v>
      </c>
      <c r="I71" s="71">
        <f t="shared" si="31"/>
        <v>0</v>
      </c>
      <c r="J71" s="96"/>
      <c r="K71" s="96"/>
      <c r="L71" s="96"/>
      <c r="M71" s="96"/>
      <c r="N71" s="97"/>
      <c r="O71" s="97"/>
      <c r="P71" s="108">
        <f t="shared" si="23"/>
        <v>0</v>
      </c>
      <c r="Q71" s="75">
        <f t="shared" si="7"/>
        <v>0</v>
      </c>
      <c r="R71" s="91">
        <f>(SUMIF($B$21:B71,B71,$Q$21:Q71))</f>
        <v>0</v>
      </c>
      <c r="S71" s="93">
        <f t="shared" si="37"/>
        <v>-2.4166666666666665</v>
      </c>
      <c r="T71" s="32">
        <f t="shared" si="8"/>
        <v>0</v>
      </c>
      <c r="U71" s="94">
        <f t="shared" si="9"/>
        <v>0</v>
      </c>
      <c r="V71" s="9">
        <f t="shared" si="20"/>
        <v>0</v>
      </c>
      <c r="W71" s="9">
        <f t="shared" si="10"/>
        <v>0</v>
      </c>
      <c r="X71" s="9">
        <f t="shared" si="21"/>
        <v>0</v>
      </c>
      <c r="Y71" s="93">
        <f t="shared" si="11"/>
        <v>0</v>
      </c>
      <c r="Z71" s="93">
        <f t="shared" si="12"/>
        <v>0</v>
      </c>
      <c r="AA71" s="9">
        <f t="shared" si="32"/>
        <v>0</v>
      </c>
      <c r="AB71" s="100"/>
      <c r="AC71" s="101"/>
      <c r="AD71" s="9">
        <f t="shared" si="13"/>
        <v>0</v>
      </c>
      <c r="AE71" s="96"/>
      <c r="AF71" s="98"/>
      <c r="AG71" s="98"/>
      <c r="AH71" s="96"/>
      <c r="AI71" s="96"/>
      <c r="AJ71" s="96"/>
      <c r="AK71" s="99"/>
      <c r="AL71" s="9">
        <f t="shared" si="33"/>
        <v>0</v>
      </c>
      <c r="AM71" s="9">
        <f t="shared" si="34"/>
        <v>7</v>
      </c>
      <c r="AN71" s="9">
        <f t="shared" si="35"/>
        <v>0.125</v>
      </c>
      <c r="AO71" s="113"/>
      <c r="AP71" s="113"/>
      <c r="AQ71" s="113"/>
      <c r="AR71" s="113"/>
      <c r="AS71" s="34">
        <f t="shared" si="25"/>
        <v>44611</v>
      </c>
      <c r="AT71" s="14">
        <f t="shared" si="26"/>
        <v>0</v>
      </c>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5">
        <f t="shared" si="27"/>
        <v>0</v>
      </c>
    </row>
    <row r="72" spans="1:73" ht="27" customHeight="1" x14ac:dyDescent="0.15">
      <c r="A72" s="29">
        <f t="shared" si="36"/>
        <v>44612</v>
      </c>
      <c r="B72" s="13">
        <f t="shared" si="28"/>
        <v>8</v>
      </c>
      <c r="C72" s="13">
        <f t="shared" si="29"/>
        <v>7</v>
      </c>
      <c r="D72" s="88">
        <f t="shared" si="30"/>
        <v>1.25</v>
      </c>
      <c r="E72" s="70">
        <f t="shared" si="17"/>
        <v>0</v>
      </c>
      <c r="F72" s="70">
        <f t="shared" si="18"/>
        <v>0</v>
      </c>
      <c r="G72" s="89">
        <f t="shared" si="19"/>
        <v>1.5</v>
      </c>
      <c r="H72" s="70">
        <f t="shared" si="6"/>
        <v>1</v>
      </c>
      <c r="I72" s="71">
        <f t="shared" si="31"/>
        <v>0</v>
      </c>
      <c r="J72" s="96"/>
      <c r="K72" s="96"/>
      <c r="L72" s="96"/>
      <c r="M72" s="96"/>
      <c r="N72" s="97"/>
      <c r="O72" s="97"/>
      <c r="P72" s="108">
        <f t="shared" si="23"/>
        <v>0</v>
      </c>
      <c r="Q72" s="75">
        <f t="shared" si="7"/>
        <v>0</v>
      </c>
      <c r="R72" s="91">
        <f>(SUMIF($B$21:B72,B72,$Q$21:Q72))</f>
        <v>0</v>
      </c>
      <c r="S72" s="93">
        <f t="shared" si="37"/>
        <v>-2.4166666666666665</v>
      </c>
      <c r="T72" s="32">
        <f t="shared" si="8"/>
        <v>0</v>
      </c>
      <c r="U72" s="94">
        <f t="shared" si="9"/>
        <v>0</v>
      </c>
      <c r="V72" s="9">
        <f t="shared" si="20"/>
        <v>0</v>
      </c>
      <c r="W72" s="9">
        <f t="shared" si="10"/>
        <v>0</v>
      </c>
      <c r="X72" s="9">
        <f t="shared" si="21"/>
        <v>0</v>
      </c>
      <c r="Y72" s="93">
        <f t="shared" si="11"/>
        <v>0</v>
      </c>
      <c r="Z72" s="93">
        <f t="shared" si="12"/>
        <v>0</v>
      </c>
      <c r="AA72" s="9">
        <f t="shared" si="32"/>
        <v>0</v>
      </c>
      <c r="AB72" s="100"/>
      <c r="AC72" s="101"/>
      <c r="AD72" s="9">
        <f t="shared" si="13"/>
        <v>0</v>
      </c>
      <c r="AE72" s="96"/>
      <c r="AF72" s="98"/>
      <c r="AG72" s="98"/>
      <c r="AH72" s="96"/>
      <c r="AI72" s="96"/>
      <c r="AJ72" s="96"/>
      <c r="AK72" s="99"/>
      <c r="AL72" s="9">
        <f t="shared" si="33"/>
        <v>0</v>
      </c>
      <c r="AM72" s="9">
        <f t="shared" si="34"/>
        <v>7</v>
      </c>
      <c r="AN72" s="9">
        <f t="shared" si="35"/>
        <v>0.125</v>
      </c>
      <c r="AO72" s="113"/>
      <c r="AP72" s="113"/>
      <c r="AQ72" s="113"/>
      <c r="AR72" s="113"/>
      <c r="AS72" s="34">
        <f t="shared" si="25"/>
        <v>44612</v>
      </c>
      <c r="AT72" s="14">
        <f t="shared" si="26"/>
        <v>0</v>
      </c>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5">
        <f t="shared" si="27"/>
        <v>0</v>
      </c>
    </row>
    <row r="73" spans="1:73" ht="27" customHeight="1" x14ac:dyDescent="0.15">
      <c r="A73" s="29">
        <f t="shared" si="36"/>
        <v>44613</v>
      </c>
      <c r="B73" s="13">
        <f t="shared" si="28"/>
        <v>8</v>
      </c>
      <c r="C73" s="13">
        <f t="shared" si="29"/>
        <v>1</v>
      </c>
      <c r="D73" s="88">
        <f t="shared" si="30"/>
        <v>1.25</v>
      </c>
      <c r="E73" s="70">
        <f t="shared" si="17"/>
        <v>0</v>
      </c>
      <c r="F73" s="70">
        <f t="shared" si="18"/>
        <v>0</v>
      </c>
      <c r="G73" s="89">
        <f t="shared" si="19"/>
        <v>1</v>
      </c>
      <c r="H73" s="70">
        <f t="shared" si="6"/>
        <v>1</v>
      </c>
      <c r="I73" s="71">
        <f t="shared" si="31"/>
        <v>0</v>
      </c>
      <c r="J73" s="96"/>
      <c r="K73" s="96"/>
      <c r="L73" s="96"/>
      <c r="M73" s="96"/>
      <c r="N73" s="97"/>
      <c r="O73" s="97"/>
      <c r="P73" s="108">
        <f t="shared" si="23"/>
        <v>0</v>
      </c>
      <c r="Q73" s="75">
        <f t="shared" si="7"/>
        <v>0</v>
      </c>
      <c r="R73" s="91">
        <f>(SUMIF($B$21:B73,B73,$Q$21:Q73))</f>
        <v>0</v>
      </c>
      <c r="S73" s="93">
        <f t="shared" si="37"/>
        <v>-2.4166666666666665</v>
      </c>
      <c r="T73" s="32">
        <f t="shared" si="8"/>
        <v>0</v>
      </c>
      <c r="U73" s="94">
        <f t="shared" si="9"/>
        <v>0</v>
      </c>
      <c r="V73" s="9">
        <f t="shared" si="20"/>
        <v>0</v>
      </c>
      <c r="W73" s="9">
        <f t="shared" si="10"/>
        <v>0</v>
      </c>
      <c r="X73" s="9">
        <f t="shared" si="21"/>
        <v>0</v>
      </c>
      <c r="Y73" s="93">
        <f t="shared" si="11"/>
        <v>0</v>
      </c>
      <c r="Z73" s="93">
        <f t="shared" si="12"/>
        <v>0</v>
      </c>
      <c r="AA73" s="9">
        <f t="shared" si="32"/>
        <v>0</v>
      </c>
      <c r="AB73" s="100"/>
      <c r="AC73" s="101"/>
      <c r="AD73" s="9">
        <f t="shared" si="13"/>
        <v>0</v>
      </c>
      <c r="AE73" s="96"/>
      <c r="AF73" s="98"/>
      <c r="AG73" s="98"/>
      <c r="AH73" s="96"/>
      <c r="AI73" s="96"/>
      <c r="AJ73" s="96"/>
      <c r="AK73" s="99"/>
      <c r="AL73" s="9">
        <f t="shared" si="33"/>
        <v>0</v>
      </c>
      <c r="AM73" s="9">
        <f t="shared" si="34"/>
        <v>7</v>
      </c>
      <c r="AN73" s="9">
        <f t="shared" si="35"/>
        <v>0.125</v>
      </c>
      <c r="AO73" s="113"/>
      <c r="AP73" s="113"/>
      <c r="AQ73" s="113"/>
      <c r="AR73" s="113"/>
      <c r="AS73" s="34">
        <f t="shared" si="25"/>
        <v>44613</v>
      </c>
      <c r="AT73" s="14">
        <f t="shared" si="26"/>
        <v>0</v>
      </c>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5">
        <f t="shared" si="27"/>
        <v>0</v>
      </c>
    </row>
    <row r="74" spans="1:73" ht="27" customHeight="1" x14ac:dyDescent="0.15">
      <c r="A74" s="29">
        <f t="shared" si="36"/>
        <v>44614</v>
      </c>
      <c r="B74" s="13">
        <f t="shared" si="28"/>
        <v>9</v>
      </c>
      <c r="C74" s="13">
        <f t="shared" si="29"/>
        <v>2</v>
      </c>
      <c r="D74" s="88">
        <f t="shared" si="30"/>
        <v>1.25</v>
      </c>
      <c r="E74" s="70">
        <f t="shared" si="17"/>
        <v>0</v>
      </c>
      <c r="F74" s="70">
        <f t="shared" si="18"/>
        <v>0</v>
      </c>
      <c r="G74" s="89">
        <f t="shared" si="19"/>
        <v>1</v>
      </c>
      <c r="H74" s="70">
        <f t="shared" si="6"/>
        <v>1</v>
      </c>
      <c r="I74" s="71">
        <f t="shared" si="31"/>
        <v>0</v>
      </c>
      <c r="J74" s="96"/>
      <c r="K74" s="96"/>
      <c r="L74" s="96"/>
      <c r="M74" s="96"/>
      <c r="N74" s="97"/>
      <c r="O74" s="97"/>
      <c r="P74" s="108">
        <f t="shared" si="23"/>
        <v>0</v>
      </c>
      <c r="Q74" s="75">
        <f t="shared" si="7"/>
        <v>0</v>
      </c>
      <c r="R74" s="91">
        <f>(SUMIF($B$21:B74,B74,$Q$21:Q74))</f>
        <v>0</v>
      </c>
      <c r="S74" s="93">
        <f t="shared" si="37"/>
        <v>-2.4166666666666665</v>
      </c>
      <c r="T74" s="32">
        <f t="shared" si="8"/>
        <v>0</v>
      </c>
      <c r="U74" s="94">
        <f t="shared" si="9"/>
        <v>0</v>
      </c>
      <c r="V74" s="9">
        <f t="shared" si="20"/>
        <v>0</v>
      </c>
      <c r="W74" s="9">
        <f t="shared" si="10"/>
        <v>0</v>
      </c>
      <c r="X74" s="9">
        <f t="shared" si="21"/>
        <v>0</v>
      </c>
      <c r="Y74" s="93">
        <f t="shared" si="11"/>
        <v>0</v>
      </c>
      <c r="Z74" s="93">
        <f t="shared" si="12"/>
        <v>0</v>
      </c>
      <c r="AA74" s="9">
        <f t="shared" si="32"/>
        <v>0</v>
      </c>
      <c r="AB74" s="100"/>
      <c r="AC74" s="101"/>
      <c r="AD74" s="9">
        <f t="shared" si="13"/>
        <v>0</v>
      </c>
      <c r="AE74" s="96"/>
      <c r="AF74" s="98"/>
      <c r="AG74" s="98"/>
      <c r="AH74" s="96"/>
      <c r="AI74" s="96"/>
      <c r="AJ74" s="96"/>
      <c r="AK74" s="99"/>
      <c r="AL74" s="9">
        <f t="shared" si="33"/>
        <v>0</v>
      </c>
      <c r="AM74" s="9">
        <f t="shared" si="34"/>
        <v>7</v>
      </c>
      <c r="AN74" s="9">
        <f t="shared" si="35"/>
        <v>0.125</v>
      </c>
      <c r="AO74" s="113"/>
      <c r="AP74" s="113"/>
      <c r="AQ74" s="113"/>
      <c r="AR74" s="113"/>
      <c r="AS74" s="34">
        <f t="shared" si="25"/>
        <v>44614</v>
      </c>
      <c r="AT74" s="14">
        <f t="shared" si="26"/>
        <v>0</v>
      </c>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5">
        <f t="shared" si="27"/>
        <v>0</v>
      </c>
    </row>
    <row r="75" spans="1:73" ht="27" customHeight="1" x14ac:dyDescent="0.15">
      <c r="A75" s="29">
        <f t="shared" si="36"/>
        <v>44615</v>
      </c>
      <c r="B75" s="13">
        <f t="shared" si="28"/>
        <v>9</v>
      </c>
      <c r="C75" s="13">
        <f t="shared" si="29"/>
        <v>3</v>
      </c>
      <c r="D75" s="88">
        <f t="shared" si="30"/>
        <v>1.25</v>
      </c>
      <c r="E75" s="70">
        <f t="shared" si="17"/>
        <v>0</v>
      </c>
      <c r="F75" s="70">
        <f t="shared" si="18"/>
        <v>0</v>
      </c>
      <c r="G75" s="89">
        <f t="shared" si="19"/>
        <v>1</v>
      </c>
      <c r="H75" s="70">
        <f t="shared" si="6"/>
        <v>1</v>
      </c>
      <c r="I75" s="71">
        <f t="shared" si="31"/>
        <v>0</v>
      </c>
      <c r="J75" s="96"/>
      <c r="K75" s="96"/>
      <c r="L75" s="96"/>
      <c r="M75" s="96"/>
      <c r="N75" s="97"/>
      <c r="O75" s="97"/>
      <c r="P75" s="108">
        <f t="shared" si="23"/>
        <v>0</v>
      </c>
      <c r="Q75" s="75">
        <f t="shared" si="7"/>
        <v>0</v>
      </c>
      <c r="R75" s="91">
        <f>(SUMIF($B$21:B75,B75,$Q$21:Q75))</f>
        <v>0</v>
      </c>
      <c r="S75" s="93">
        <f t="shared" si="37"/>
        <v>-2.4166666666666665</v>
      </c>
      <c r="T75" s="32">
        <f t="shared" si="8"/>
        <v>0</v>
      </c>
      <c r="U75" s="94">
        <f t="shared" si="9"/>
        <v>0</v>
      </c>
      <c r="V75" s="9">
        <f t="shared" si="20"/>
        <v>0</v>
      </c>
      <c r="W75" s="9">
        <f t="shared" si="10"/>
        <v>0</v>
      </c>
      <c r="X75" s="9">
        <f t="shared" si="21"/>
        <v>0</v>
      </c>
      <c r="Y75" s="93">
        <f t="shared" si="11"/>
        <v>0</v>
      </c>
      <c r="Z75" s="93">
        <f t="shared" si="12"/>
        <v>0</v>
      </c>
      <c r="AA75" s="9">
        <f t="shared" si="32"/>
        <v>0</v>
      </c>
      <c r="AB75" s="100"/>
      <c r="AC75" s="101"/>
      <c r="AD75" s="9">
        <f t="shared" si="13"/>
        <v>0</v>
      </c>
      <c r="AE75" s="96"/>
      <c r="AF75" s="98"/>
      <c r="AG75" s="98"/>
      <c r="AH75" s="96"/>
      <c r="AI75" s="96"/>
      <c r="AJ75" s="96"/>
      <c r="AK75" s="99"/>
      <c r="AL75" s="9">
        <f t="shared" si="33"/>
        <v>0</v>
      </c>
      <c r="AM75" s="9">
        <f t="shared" si="34"/>
        <v>7</v>
      </c>
      <c r="AN75" s="9">
        <f t="shared" si="35"/>
        <v>0.125</v>
      </c>
      <c r="AO75" s="113"/>
      <c r="AP75" s="113"/>
      <c r="AQ75" s="113"/>
      <c r="AR75" s="113"/>
      <c r="AS75" s="34">
        <f t="shared" si="25"/>
        <v>44615</v>
      </c>
      <c r="AT75" s="14">
        <f t="shared" si="26"/>
        <v>0</v>
      </c>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5">
        <f t="shared" si="27"/>
        <v>0</v>
      </c>
    </row>
    <row r="76" spans="1:73" ht="27" customHeight="1" x14ac:dyDescent="0.15">
      <c r="A76" s="29">
        <f t="shared" si="36"/>
        <v>44616</v>
      </c>
      <c r="B76" s="13">
        <f t="shared" si="28"/>
        <v>9</v>
      </c>
      <c r="C76" s="13">
        <f t="shared" si="29"/>
        <v>4</v>
      </c>
      <c r="D76" s="88">
        <f t="shared" si="30"/>
        <v>1.25</v>
      </c>
      <c r="E76" s="70">
        <f t="shared" si="17"/>
        <v>0</v>
      </c>
      <c r="F76" s="70">
        <f t="shared" si="18"/>
        <v>0</v>
      </c>
      <c r="G76" s="89">
        <f t="shared" si="19"/>
        <v>1</v>
      </c>
      <c r="H76" s="70">
        <f t="shared" si="6"/>
        <v>1</v>
      </c>
      <c r="I76" s="71">
        <f t="shared" si="31"/>
        <v>0</v>
      </c>
      <c r="J76" s="96"/>
      <c r="K76" s="96"/>
      <c r="L76" s="96"/>
      <c r="M76" s="96"/>
      <c r="N76" s="97"/>
      <c r="O76" s="97"/>
      <c r="P76" s="108">
        <f t="shared" si="23"/>
        <v>0</v>
      </c>
      <c r="Q76" s="75">
        <f t="shared" si="7"/>
        <v>0</v>
      </c>
      <c r="R76" s="91">
        <f>(SUMIF($B$21:B76,B76,$Q$21:Q76))</f>
        <v>0</v>
      </c>
      <c r="S76" s="93">
        <f t="shared" si="37"/>
        <v>-2.4166666666666665</v>
      </c>
      <c r="T76" s="32">
        <f t="shared" si="8"/>
        <v>0</v>
      </c>
      <c r="U76" s="94">
        <f t="shared" si="9"/>
        <v>0</v>
      </c>
      <c r="V76" s="9">
        <f t="shared" si="20"/>
        <v>0</v>
      </c>
      <c r="W76" s="9">
        <f t="shared" si="10"/>
        <v>0</v>
      </c>
      <c r="X76" s="9">
        <f t="shared" si="21"/>
        <v>0</v>
      </c>
      <c r="Y76" s="93">
        <f t="shared" si="11"/>
        <v>0</v>
      </c>
      <c r="Z76" s="93">
        <f t="shared" si="12"/>
        <v>0</v>
      </c>
      <c r="AA76" s="9">
        <f t="shared" si="32"/>
        <v>0</v>
      </c>
      <c r="AB76" s="100"/>
      <c r="AC76" s="101"/>
      <c r="AD76" s="9">
        <f t="shared" si="13"/>
        <v>0</v>
      </c>
      <c r="AE76" s="96"/>
      <c r="AF76" s="98"/>
      <c r="AG76" s="98"/>
      <c r="AH76" s="96"/>
      <c r="AI76" s="96"/>
      <c r="AJ76" s="96"/>
      <c r="AK76" s="99"/>
      <c r="AL76" s="9">
        <f t="shared" si="33"/>
        <v>0</v>
      </c>
      <c r="AM76" s="9">
        <f t="shared" si="34"/>
        <v>7</v>
      </c>
      <c r="AN76" s="9">
        <f t="shared" si="35"/>
        <v>0.125</v>
      </c>
      <c r="AO76" s="113"/>
      <c r="AP76" s="113"/>
      <c r="AQ76" s="113"/>
      <c r="AR76" s="113"/>
      <c r="AS76" s="34">
        <f t="shared" si="25"/>
        <v>44616</v>
      </c>
      <c r="AT76" s="14">
        <f t="shared" si="26"/>
        <v>0</v>
      </c>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5">
        <f t="shared" si="27"/>
        <v>0</v>
      </c>
    </row>
    <row r="77" spans="1:73" ht="27" customHeight="1" x14ac:dyDescent="0.15">
      <c r="A77" s="29">
        <f t="shared" si="36"/>
        <v>44617</v>
      </c>
      <c r="B77" s="13">
        <f t="shared" si="28"/>
        <v>9</v>
      </c>
      <c r="C77" s="13">
        <f t="shared" si="29"/>
        <v>5</v>
      </c>
      <c r="D77" s="88">
        <f t="shared" si="30"/>
        <v>1.25</v>
      </c>
      <c r="E77" s="70">
        <f t="shared" si="17"/>
        <v>0</v>
      </c>
      <c r="F77" s="70">
        <f t="shared" si="18"/>
        <v>0</v>
      </c>
      <c r="G77" s="89">
        <f t="shared" si="19"/>
        <v>1</v>
      </c>
      <c r="H77" s="70">
        <f t="shared" si="6"/>
        <v>1</v>
      </c>
      <c r="I77" s="71">
        <f t="shared" si="31"/>
        <v>0</v>
      </c>
      <c r="J77" s="96"/>
      <c r="K77" s="96"/>
      <c r="L77" s="96"/>
      <c r="M77" s="96"/>
      <c r="N77" s="97"/>
      <c r="O77" s="97"/>
      <c r="P77" s="108">
        <f t="shared" si="23"/>
        <v>0</v>
      </c>
      <c r="Q77" s="75">
        <f t="shared" si="7"/>
        <v>0</v>
      </c>
      <c r="R77" s="91">
        <f>(SUMIF($B$21:B77,B77,$Q$21:Q77))</f>
        <v>0</v>
      </c>
      <c r="S77" s="93">
        <f t="shared" si="37"/>
        <v>-2.4166666666666665</v>
      </c>
      <c r="T77" s="32">
        <f t="shared" si="8"/>
        <v>0</v>
      </c>
      <c r="U77" s="94">
        <f t="shared" si="9"/>
        <v>0</v>
      </c>
      <c r="V77" s="9">
        <f t="shared" si="20"/>
        <v>0</v>
      </c>
      <c r="W77" s="9">
        <f t="shared" si="10"/>
        <v>0</v>
      </c>
      <c r="X77" s="9">
        <f t="shared" si="21"/>
        <v>0</v>
      </c>
      <c r="Y77" s="93">
        <f t="shared" si="11"/>
        <v>0</v>
      </c>
      <c r="Z77" s="93">
        <f t="shared" si="12"/>
        <v>0</v>
      </c>
      <c r="AA77" s="9">
        <f t="shared" si="32"/>
        <v>0</v>
      </c>
      <c r="AB77" s="100"/>
      <c r="AC77" s="101"/>
      <c r="AD77" s="9">
        <f t="shared" si="13"/>
        <v>0</v>
      </c>
      <c r="AE77" s="96"/>
      <c r="AF77" s="98"/>
      <c r="AG77" s="98"/>
      <c r="AH77" s="96"/>
      <c r="AI77" s="96"/>
      <c r="AJ77" s="96"/>
      <c r="AK77" s="99"/>
      <c r="AL77" s="9">
        <f t="shared" si="33"/>
        <v>0</v>
      </c>
      <c r="AM77" s="9">
        <f t="shared" si="34"/>
        <v>7</v>
      </c>
      <c r="AN77" s="9">
        <f t="shared" si="35"/>
        <v>0.125</v>
      </c>
      <c r="AO77" s="113"/>
      <c r="AP77" s="113"/>
      <c r="AQ77" s="113"/>
      <c r="AR77" s="113"/>
      <c r="AS77" s="34">
        <f t="shared" si="25"/>
        <v>44617</v>
      </c>
      <c r="AT77" s="14">
        <f t="shared" si="26"/>
        <v>0</v>
      </c>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5">
        <f t="shared" si="27"/>
        <v>0</v>
      </c>
    </row>
    <row r="78" spans="1:73" ht="27" customHeight="1" x14ac:dyDescent="0.15">
      <c r="A78" s="29">
        <f t="shared" si="36"/>
        <v>44618</v>
      </c>
      <c r="B78" s="13">
        <f t="shared" si="28"/>
        <v>9</v>
      </c>
      <c r="C78" s="13">
        <f t="shared" si="29"/>
        <v>6</v>
      </c>
      <c r="D78" s="88">
        <f t="shared" si="30"/>
        <v>1.25</v>
      </c>
      <c r="E78" s="70">
        <f t="shared" si="17"/>
        <v>0</v>
      </c>
      <c r="F78" s="70">
        <f t="shared" si="18"/>
        <v>0</v>
      </c>
      <c r="G78" s="89">
        <f t="shared" si="19"/>
        <v>1</v>
      </c>
      <c r="H78" s="70">
        <f t="shared" si="6"/>
        <v>1</v>
      </c>
      <c r="I78" s="71">
        <f t="shared" si="31"/>
        <v>0</v>
      </c>
      <c r="J78" s="96"/>
      <c r="K78" s="96"/>
      <c r="L78" s="96"/>
      <c r="M78" s="96"/>
      <c r="N78" s="97"/>
      <c r="O78" s="97"/>
      <c r="P78" s="108">
        <f t="shared" si="23"/>
        <v>0</v>
      </c>
      <c r="Q78" s="75">
        <f t="shared" si="7"/>
        <v>0</v>
      </c>
      <c r="R78" s="91">
        <f>(SUMIF($B$21:B78,B78,$Q$21:Q78))</f>
        <v>0</v>
      </c>
      <c r="S78" s="93">
        <f t="shared" si="37"/>
        <v>-2.4166666666666665</v>
      </c>
      <c r="T78" s="32">
        <f t="shared" si="8"/>
        <v>0</v>
      </c>
      <c r="U78" s="94">
        <f t="shared" si="9"/>
        <v>0</v>
      </c>
      <c r="V78" s="9">
        <f t="shared" si="20"/>
        <v>0</v>
      </c>
      <c r="W78" s="9">
        <f t="shared" si="10"/>
        <v>0</v>
      </c>
      <c r="X78" s="9">
        <f t="shared" si="21"/>
        <v>0</v>
      </c>
      <c r="Y78" s="93">
        <f t="shared" si="11"/>
        <v>0</v>
      </c>
      <c r="Z78" s="93">
        <f t="shared" si="12"/>
        <v>0</v>
      </c>
      <c r="AA78" s="9">
        <f t="shared" si="32"/>
        <v>0</v>
      </c>
      <c r="AB78" s="100"/>
      <c r="AC78" s="101"/>
      <c r="AD78" s="9">
        <f t="shared" si="13"/>
        <v>0</v>
      </c>
      <c r="AE78" s="96"/>
      <c r="AF78" s="98"/>
      <c r="AG78" s="98"/>
      <c r="AH78" s="96"/>
      <c r="AI78" s="96"/>
      <c r="AJ78" s="96"/>
      <c r="AK78" s="99"/>
      <c r="AL78" s="9">
        <f t="shared" si="33"/>
        <v>0</v>
      </c>
      <c r="AM78" s="9">
        <f t="shared" si="34"/>
        <v>7</v>
      </c>
      <c r="AN78" s="9">
        <f t="shared" si="35"/>
        <v>0.125</v>
      </c>
      <c r="AO78" s="113"/>
      <c r="AP78" s="113"/>
      <c r="AQ78" s="113"/>
      <c r="AR78" s="113"/>
      <c r="AS78" s="34">
        <f t="shared" si="25"/>
        <v>44618</v>
      </c>
      <c r="AT78" s="14">
        <f t="shared" si="26"/>
        <v>0</v>
      </c>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5">
        <f t="shared" si="27"/>
        <v>0</v>
      </c>
    </row>
    <row r="79" spans="1:73" ht="27" customHeight="1" x14ac:dyDescent="0.15">
      <c r="A79" s="29">
        <f t="shared" si="36"/>
        <v>44619</v>
      </c>
      <c r="B79" s="13">
        <f t="shared" si="28"/>
        <v>9</v>
      </c>
      <c r="C79" s="13">
        <f t="shared" si="29"/>
        <v>7</v>
      </c>
      <c r="D79" s="88">
        <f t="shared" si="30"/>
        <v>1.25</v>
      </c>
      <c r="E79" s="70">
        <f t="shared" si="17"/>
        <v>0</v>
      </c>
      <c r="F79" s="70">
        <f t="shared" si="18"/>
        <v>0</v>
      </c>
      <c r="G79" s="89">
        <f t="shared" si="19"/>
        <v>1.5</v>
      </c>
      <c r="H79" s="70">
        <f t="shared" si="6"/>
        <v>1</v>
      </c>
      <c r="I79" s="71">
        <f t="shared" si="31"/>
        <v>0</v>
      </c>
      <c r="J79" s="96"/>
      <c r="K79" s="96"/>
      <c r="L79" s="96"/>
      <c r="M79" s="96"/>
      <c r="N79" s="97"/>
      <c r="O79" s="97"/>
      <c r="P79" s="108">
        <f t="shared" si="23"/>
        <v>0</v>
      </c>
      <c r="Q79" s="75">
        <f t="shared" si="7"/>
        <v>0</v>
      </c>
      <c r="R79" s="91">
        <f>(SUMIF($B$21:B79,B79,$Q$21:Q79))</f>
        <v>0</v>
      </c>
      <c r="S79" s="93">
        <f t="shared" si="37"/>
        <v>-2.4166666666666665</v>
      </c>
      <c r="T79" s="32">
        <f t="shared" si="8"/>
        <v>0</v>
      </c>
      <c r="U79" s="94">
        <f t="shared" si="9"/>
        <v>0</v>
      </c>
      <c r="V79" s="9">
        <f t="shared" si="20"/>
        <v>0</v>
      </c>
      <c r="W79" s="9">
        <f t="shared" si="10"/>
        <v>0</v>
      </c>
      <c r="X79" s="9">
        <f t="shared" si="21"/>
        <v>0</v>
      </c>
      <c r="Y79" s="93">
        <f t="shared" si="11"/>
        <v>0</v>
      </c>
      <c r="Z79" s="93">
        <f t="shared" si="12"/>
        <v>0</v>
      </c>
      <c r="AA79" s="9">
        <f t="shared" si="32"/>
        <v>0</v>
      </c>
      <c r="AB79" s="100"/>
      <c r="AC79" s="101"/>
      <c r="AD79" s="9">
        <f t="shared" si="13"/>
        <v>0</v>
      </c>
      <c r="AE79" s="96"/>
      <c r="AF79" s="98"/>
      <c r="AG79" s="98"/>
      <c r="AH79" s="96"/>
      <c r="AI79" s="96"/>
      <c r="AJ79" s="96"/>
      <c r="AK79" s="99"/>
      <c r="AL79" s="9">
        <f t="shared" si="33"/>
        <v>0</v>
      </c>
      <c r="AM79" s="9">
        <f t="shared" si="34"/>
        <v>7</v>
      </c>
      <c r="AN79" s="9">
        <f t="shared" si="35"/>
        <v>0.125</v>
      </c>
      <c r="AO79" s="113"/>
      <c r="AP79" s="113"/>
      <c r="AQ79" s="113"/>
      <c r="AR79" s="113"/>
      <c r="AS79" s="34">
        <f t="shared" si="25"/>
        <v>44619</v>
      </c>
      <c r="AT79" s="14">
        <f t="shared" si="26"/>
        <v>0</v>
      </c>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5">
        <f t="shared" si="27"/>
        <v>0</v>
      </c>
    </row>
    <row r="80" spans="1:73" ht="27" customHeight="1" x14ac:dyDescent="0.15">
      <c r="A80" s="29">
        <f t="shared" si="36"/>
        <v>44620</v>
      </c>
      <c r="B80" s="13">
        <f t="shared" si="28"/>
        <v>9</v>
      </c>
      <c r="C80" s="13">
        <f t="shared" si="29"/>
        <v>1</v>
      </c>
      <c r="D80" s="88">
        <f t="shared" si="30"/>
        <v>1.25</v>
      </c>
      <c r="E80" s="70">
        <f t="shared" si="17"/>
        <v>0</v>
      </c>
      <c r="F80" s="70">
        <f t="shared" si="18"/>
        <v>0</v>
      </c>
      <c r="G80" s="89">
        <f t="shared" si="19"/>
        <v>1</v>
      </c>
      <c r="H80" s="70">
        <f t="shared" si="6"/>
        <v>1</v>
      </c>
      <c r="I80" s="71">
        <f t="shared" si="31"/>
        <v>0</v>
      </c>
      <c r="J80" s="96"/>
      <c r="K80" s="96"/>
      <c r="L80" s="96"/>
      <c r="M80" s="96"/>
      <c r="N80" s="97"/>
      <c r="O80" s="97"/>
      <c r="P80" s="108">
        <f t="shared" si="23"/>
        <v>0</v>
      </c>
      <c r="Q80" s="75">
        <f t="shared" si="7"/>
        <v>0</v>
      </c>
      <c r="R80" s="91">
        <f>(SUMIF($B$21:B80,B80,$Q$21:Q80))</f>
        <v>0</v>
      </c>
      <c r="S80" s="93">
        <f t="shared" si="37"/>
        <v>-2.4166666666666665</v>
      </c>
      <c r="T80" s="32">
        <f t="shared" si="8"/>
        <v>0</v>
      </c>
      <c r="U80" s="94">
        <f t="shared" si="9"/>
        <v>0</v>
      </c>
      <c r="V80" s="9">
        <f t="shared" si="20"/>
        <v>0</v>
      </c>
      <c r="W80" s="9">
        <f t="shared" si="10"/>
        <v>0</v>
      </c>
      <c r="X80" s="9">
        <f t="shared" si="21"/>
        <v>0</v>
      </c>
      <c r="Y80" s="93">
        <f t="shared" si="11"/>
        <v>0</v>
      </c>
      <c r="Z80" s="93">
        <f t="shared" si="12"/>
        <v>0</v>
      </c>
      <c r="AA80" s="9">
        <f t="shared" si="32"/>
        <v>0</v>
      </c>
      <c r="AB80" s="100"/>
      <c r="AC80" s="101"/>
      <c r="AD80" s="9">
        <f t="shared" si="13"/>
        <v>0</v>
      </c>
      <c r="AE80" s="96"/>
      <c r="AF80" s="98"/>
      <c r="AG80" s="98"/>
      <c r="AH80" s="96"/>
      <c r="AI80" s="96"/>
      <c r="AJ80" s="96"/>
      <c r="AK80" s="99"/>
      <c r="AL80" s="9">
        <f t="shared" si="33"/>
        <v>0</v>
      </c>
      <c r="AM80" s="9">
        <f t="shared" si="34"/>
        <v>7</v>
      </c>
      <c r="AN80" s="9">
        <f t="shared" si="35"/>
        <v>0.125</v>
      </c>
      <c r="AO80" s="113"/>
      <c r="AP80" s="113"/>
      <c r="AQ80" s="113"/>
      <c r="AR80" s="113"/>
      <c r="AS80" s="34">
        <f t="shared" si="25"/>
        <v>44620</v>
      </c>
      <c r="AT80" s="14">
        <f t="shared" si="26"/>
        <v>0</v>
      </c>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5">
        <f t="shared" si="27"/>
        <v>0</v>
      </c>
    </row>
    <row r="81" spans="1:73" ht="27" customHeight="1" x14ac:dyDescent="0.15">
      <c r="A81" s="29">
        <f t="shared" si="36"/>
        <v>44621</v>
      </c>
      <c r="B81" s="13">
        <f t="shared" si="28"/>
        <v>10</v>
      </c>
      <c r="C81" s="13">
        <f t="shared" si="29"/>
        <v>2</v>
      </c>
      <c r="D81" s="88">
        <f t="shared" si="30"/>
        <v>1.25</v>
      </c>
      <c r="E81" s="70">
        <f t="shared" si="17"/>
        <v>0</v>
      </c>
      <c r="F81" s="70">
        <f t="shared" si="18"/>
        <v>0</v>
      </c>
      <c r="G81" s="89">
        <f t="shared" si="19"/>
        <v>1</v>
      </c>
      <c r="H81" s="70">
        <f t="shared" si="6"/>
        <v>1</v>
      </c>
      <c r="I81" s="71">
        <f t="shared" si="31"/>
        <v>0</v>
      </c>
      <c r="J81" s="96"/>
      <c r="K81" s="96"/>
      <c r="L81" s="96"/>
      <c r="M81" s="96"/>
      <c r="N81" s="97"/>
      <c r="O81" s="97"/>
      <c r="P81" s="108">
        <f t="shared" si="23"/>
        <v>0</v>
      </c>
      <c r="Q81" s="75">
        <f t="shared" si="7"/>
        <v>0</v>
      </c>
      <c r="R81" s="91">
        <f>(SUMIF($B$21:B81,B81,$Q$21:Q81))</f>
        <v>0</v>
      </c>
      <c r="S81" s="93">
        <f t="shared" si="37"/>
        <v>-2.4166666666666665</v>
      </c>
      <c r="T81" s="32">
        <f t="shared" si="8"/>
        <v>0</v>
      </c>
      <c r="U81" s="94">
        <f t="shared" si="9"/>
        <v>0</v>
      </c>
      <c r="V81" s="9">
        <f t="shared" si="20"/>
        <v>0</v>
      </c>
      <c r="W81" s="9">
        <f t="shared" si="10"/>
        <v>0</v>
      </c>
      <c r="X81" s="9">
        <f t="shared" si="21"/>
        <v>0</v>
      </c>
      <c r="Y81" s="93">
        <f t="shared" si="11"/>
        <v>0</v>
      </c>
      <c r="Z81" s="93">
        <f t="shared" si="12"/>
        <v>0</v>
      </c>
      <c r="AA81" s="9">
        <f t="shared" si="32"/>
        <v>0</v>
      </c>
      <c r="AB81" s="100"/>
      <c r="AC81" s="101"/>
      <c r="AD81" s="9">
        <f t="shared" si="13"/>
        <v>0</v>
      </c>
      <c r="AE81" s="96"/>
      <c r="AF81" s="98"/>
      <c r="AG81" s="98"/>
      <c r="AH81" s="96"/>
      <c r="AI81" s="96"/>
      <c r="AJ81" s="96"/>
      <c r="AK81" s="99"/>
      <c r="AL81" s="9">
        <f t="shared" si="33"/>
        <v>0</v>
      </c>
      <c r="AM81" s="9">
        <f t="shared" si="34"/>
        <v>7</v>
      </c>
      <c r="AN81" s="9">
        <f t="shared" si="35"/>
        <v>0.125</v>
      </c>
      <c r="AO81" s="113"/>
      <c r="AP81" s="113"/>
      <c r="AQ81" s="113"/>
      <c r="AR81" s="113"/>
      <c r="AS81" s="34">
        <f t="shared" si="25"/>
        <v>44621</v>
      </c>
      <c r="AT81" s="14">
        <f t="shared" si="26"/>
        <v>0</v>
      </c>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5">
        <f t="shared" si="27"/>
        <v>0</v>
      </c>
    </row>
    <row r="82" spans="1:73" ht="27" customHeight="1" x14ac:dyDescent="0.15">
      <c r="A82" s="29">
        <f t="shared" si="36"/>
        <v>44622</v>
      </c>
      <c r="B82" s="13">
        <f t="shared" si="28"/>
        <v>10</v>
      </c>
      <c r="C82" s="13">
        <f t="shared" si="29"/>
        <v>3</v>
      </c>
      <c r="D82" s="88">
        <f t="shared" si="30"/>
        <v>1.25</v>
      </c>
      <c r="E82" s="70">
        <f t="shared" si="17"/>
        <v>0</v>
      </c>
      <c r="F82" s="70">
        <f t="shared" si="18"/>
        <v>0</v>
      </c>
      <c r="G82" s="89">
        <f t="shared" si="19"/>
        <v>1</v>
      </c>
      <c r="H82" s="70">
        <f t="shared" si="6"/>
        <v>1</v>
      </c>
      <c r="I82" s="71">
        <f t="shared" si="31"/>
        <v>0</v>
      </c>
      <c r="J82" s="96"/>
      <c r="K82" s="96"/>
      <c r="L82" s="96"/>
      <c r="M82" s="96"/>
      <c r="N82" s="97"/>
      <c r="O82" s="97"/>
      <c r="P82" s="108">
        <f t="shared" si="23"/>
        <v>0</v>
      </c>
      <c r="Q82" s="75">
        <f t="shared" si="7"/>
        <v>0</v>
      </c>
      <c r="R82" s="91">
        <f>(SUMIF($B$21:B82,B82,$Q$21:Q82))</f>
        <v>0</v>
      </c>
      <c r="S82" s="93">
        <f t="shared" si="37"/>
        <v>-2.4166666666666665</v>
      </c>
      <c r="T82" s="32">
        <f t="shared" si="8"/>
        <v>0</v>
      </c>
      <c r="U82" s="94">
        <f t="shared" si="9"/>
        <v>0</v>
      </c>
      <c r="V82" s="9">
        <f t="shared" si="20"/>
        <v>0</v>
      </c>
      <c r="W82" s="9">
        <f t="shared" si="10"/>
        <v>0</v>
      </c>
      <c r="X82" s="9">
        <f t="shared" si="21"/>
        <v>0</v>
      </c>
      <c r="Y82" s="93">
        <f t="shared" si="11"/>
        <v>0</v>
      </c>
      <c r="Z82" s="93">
        <f t="shared" si="12"/>
        <v>0</v>
      </c>
      <c r="AA82" s="9">
        <f t="shared" si="32"/>
        <v>0</v>
      </c>
      <c r="AB82" s="100"/>
      <c r="AC82" s="101"/>
      <c r="AD82" s="9">
        <f t="shared" si="13"/>
        <v>0</v>
      </c>
      <c r="AE82" s="96"/>
      <c r="AF82" s="98"/>
      <c r="AG82" s="98"/>
      <c r="AH82" s="96"/>
      <c r="AI82" s="96"/>
      <c r="AJ82" s="96"/>
      <c r="AK82" s="99"/>
      <c r="AL82" s="9">
        <f t="shared" si="33"/>
        <v>0</v>
      </c>
      <c r="AM82" s="9">
        <f t="shared" si="34"/>
        <v>7</v>
      </c>
      <c r="AN82" s="9">
        <f t="shared" si="35"/>
        <v>0.125</v>
      </c>
      <c r="AO82" s="113"/>
      <c r="AP82" s="113"/>
      <c r="AQ82" s="113"/>
      <c r="AR82" s="113"/>
      <c r="AS82" s="34">
        <f t="shared" si="25"/>
        <v>44622</v>
      </c>
      <c r="AT82" s="14">
        <f t="shared" si="26"/>
        <v>0</v>
      </c>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5">
        <f t="shared" si="27"/>
        <v>0</v>
      </c>
    </row>
    <row r="83" spans="1:73" ht="27" customHeight="1" x14ac:dyDescent="0.15">
      <c r="A83" s="29">
        <f t="shared" si="36"/>
        <v>44623</v>
      </c>
      <c r="B83" s="13">
        <f t="shared" si="28"/>
        <v>10</v>
      </c>
      <c r="C83" s="13">
        <f t="shared" si="29"/>
        <v>4</v>
      </c>
      <c r="D83" s="88">
        <f t="shared" si="30"/>
        <v>1.25</v>
      </c>
      <c r="E83" s="70">
        <f t="shared" si="17"/>
        <v>0</v>
      </c>
      <c r="F83" s="70">
        <f t="shared" si="18"/>
        <v>0</v>
      </c>
      <c r="G83" s="89">
        <f t="shared" si="19"/>
        <v>1</v>
      </c>
      <c r="H83" s="70">
        <f t="shared" ref="H83:H146" si="38">IF(OR($A$2=A83,$A$3=A83,$A$4=A83,$A$5=A83,$A$6=A83,$A$7=A83,$A$8=A83,$A$9=A83,$A$10=A83),$Z$11,1)</f>
        <v>1</v>
      </c>
      <c r="I83" s="71">
        <f t="shared" si="31"/>
        <v>0</v>
      </c>
      <c r="J83" s="96"/>
      <c r="K83" s="96"/>
      <c r="L83" s="96"/>
      <c r="M83" s="96"/>
      <c r="N83" s="97"/>
      <c r="O83" s="97"/>
      <c r="P83" s="108">
        <f t="shared" si="23"/>
        <v>0</v>
      </c>
      <c r="Q83" s="75">
        <f t="shared" ref="Q83:Q146" si="39">P83+AD83+Z83+AE83+AI83-AH83+AG83</f>
        <v>0</v>
      </c>
      <c r="R83" s="91">
        <f>(SUMIF($B$21:B83,B83,$Q$21:Q83))</f>
        <v>0</v>
      </c>
      <c r="S83" s="93">
        <f t="shared" si="37"/>
        <v>-2.4166666666666665</v>
      </c>
      <c r="T83" s="32">
        <f t="shared" ref="T83:T146" si="40">IF(P83&gt;$AN$12,P83-$AN$12,0)</f>
        <v>0</v>
      </c>
      <c r="U83" s="94">
        <f t="shared" ref="U83:U146" si="41">((K83-J83+N(K83&lt;J83)+(M83-L83+N(M83&lt;L83))+N83-O83))*MAX(G83,H83)-P83-AD83</f>
        <v>0</v>
      </c>
      <c r="V83" s="9">
        <f t="shared" si="20"/>
        <v>0</v>
      </c>
      <c r="W83" s="9">
        <f t="shared" ref="W83:W146" si="42">((P83-T83)*$Z$13)-P83+T83</f>
        <v>0</v>
      </c>
      <c r="X83" s="9">
        <f t="shared" si="21"/>
        <v>0</v>
      </c>
      <c r="Y83" s="93">
        <f t="shared" ref="Y83:Y146" si="43">IF(AA83&lt;=$U$15,AA83*$T$15-AA83,AA83*$Z$15-AA83-(E83*$U$15))</f>
        <v>0</v>
      </c>
      <c r="Z83" s="93">
        <f t="shared" ref="Z83:Z146" si="44">U83+V83+W83+X83+Y83</f>
        <v>0</v>
      </c>
      <c r="AA83" s="9">
        <f t="shared" si="32"/>
        <v>0</v>
      </c>
      <c r="AB83" s="100"/>
      <c r="AC83" s="101"/>
      <c r="AD83" s="9">
        <f t="shared" ref="AD83:AD146" si="45">(MAX(,MIN($AN$14+($AM$14&gt;$AN$14),K83+(J83&gt;K83))-MAX($AM$14,J83))+MAX(,(MIN($AN$14,K83+(J83&gt;K83))-J83)*($AM$14&gt;$AN$14))+MAX(,MIN($AN$14+($AM$14&gt;$AN$14),M83+0)-$AM$14)*(J83&gt;K83))+(MAX(,MIN($AN$14+($AM$14&gt;$AN$14),M83+(L83&gt;M83))-MAX($AM$14,L83))+MAX(,(MIN($AN$14,M83+(L83&gt;M83))-L83)*($AM$14&gt;$AN$14))+MAX(,MIN($AN$14+($AM$14&gt;$AN$14),M83+0)-$AM$14)*(L83&gt;M83))+AC83-AB83</f>
        <v>0</v>
      </c>
      <c r="AE83" s="96"/>
      <c r="AF83" s="98"/>
      <c r="AG83" s="98"/>
      <c r="AH83" s="96"/>
      <c r="AI83" s="96"/>
      <c r="AJ83" s="96"/>
      <c r="AK83" s="99"/>
      <c r="AL83" s="9">
        <f t="shared" si="33"/>
        <v>0</v>
      </c>
      <c r="AM83" s="9">
        <f t="shared" si="34"/>
        <v>7</v>
      </c>
      <c r="AN83" s="9">
        <f t="shared" si="35"/>
        <v>0.125</v>
      </c>
      <c r="AO83" s="113"/>
      <c r="AP83" s="113"/>
      <c r="AQ83" s="113"/>
      <c r="AR83" s="113"/>
      <c r="AS83" s="34">
        <f t="shared" si="25"/>
        <v>44623</v>
      </c>
      <c r="AT83" s="14">
        <f t="shared" si="26"/>
        <v>0</v>
      </c>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5">
        <f t="shared" si="27"/>
        <v>0</v>
      </c>
    </row>
    <row r="84" spans="1:73" ht="27" customHeight="1" x14ac:dyDescent="0.15">
      <c r="A84" s="29">
        <f t="shared" si="36"/>
        <v>44624</v>
      </c>
      <c r="B84" s="13">
        <f t="shared" si="28"/>
        <v>10</v>
      </c>
      <c r="C84" s="13">
        <f t="shared" si="29"/>
        <v>5</v>
      </c>
      <c r="D84" s="88">
        <f t="shared" si="30"/>
        <v>1.25</v>
      </c>
      <c r="E84" s="70">
        <f t="shared" ref="E84:E147" si="46">IF(T84&gt;=$U$12,$V$12,0)</f>
        <v>0</v>
      </c>
      <c r="F84" s="70">
        <f t="shared" ref="F84:F147" si="47">IF(AA84&gt;=$U$15,$V$15,0)</f>
        <v>0</v>
      </c>
      <c r="G84" s="89">
        <f t="shared" ref="G84:G147" si="48">IF(C84=7,$Z$10,1)</f>
        <v>1</v>
      </c>
      <c r="H84" s="70">
        <f t="shared" si="38"/>
        <v>1</v>
      </c>
      <c r="I84" s="71">
        <f t="shared" si="31"/>
        <v>0</v>
      </c>
      <c r="J84" s="96"/>
      <c r="K84" s="96"/>
      <c r="L84" s="96"/>
      <c r="M84" s="96"/>
      <c r="N84" s="97"/>
      <c r="O84" s="97"/>
      <c r="P84" s="108">
        <f t="shared" si="23"/>
        <v>0</v>
      </c>
      <c r="Q84" s="75">
        <f t="shared" si="39"/>
        <v>0</v>
      </c>
      <c r="R84" s="91">
        <f>(SUMIF($B$21:B84,B84,$Q$21:Q84))</f>
        <v>0</v>
      </c>
      <c r="S84" s="93">
        <f t="shared" si="37"/>
        <v>-2.4166666666666665</v>
      </c>
      <c r="T84" s="32">
        <f t="shared" si="40"/>
        <v>0</v>
      </c>
      <c r="U84" s="94">
        <f t="shared" si="41"/>
        <v>0</v>
      </c>
      <c r="V84" s="9">
        <f t="shared" ref="V84:V147" si="49">IF(T84&lt;=$U$12,T84*$T$12-T84,T84*$Z$12-T84-(E84*$U$12))</f>
        <v>0</v>
      </c>
      <c r="W84" s="9">
        <f t="shared" si="42"/>
        <v>0</v>
      </c>
      <c r="X84" s="9">
        <f t="shared" ref="X84:X147" si="50">((AD84+AC84-AB84)*$Z$14)-AD84-AC84+AB84</f>
        <v>0</v>
      </c>
      <c r="Y84" s="93">
        <f t="shared" si="43"/>
        <v>0</v>
      </c>
      <c r="Z84" s="93">
        <f t="shared" si="44"/>
        <v>0</v>
      </c>
      <c r="AA84" s="9">
        <f t="shared" si="32"/>
        <v>0</v>
      </c>
      <c r="AB84" s="100"/>
      <c r="AC84" s="101"/>
      <c r="AD84" s="9">
        <f t="shared" si="45"/>
        <v>0</v>
      </c>
      <c r="AE84" s="96"/>
      <c r="AF84" s="98"/>
      <c r="AG84" s="98"/>
      <c r="AH84" s="96"/>
      <c r="AI84" s="96"/>
      <c r="AJ84" s="96"/>
      <c r="AK84" s="99"/>
      <c r="AL84" s="9">
        <f t="shared" si="33"/>
        <v>0</v>
      </c>
      <c r="AM84" s="9">
        <f t="shared" si="34"/>
        <v>7</v>
      </c>
      <c r="AN84" s="9">
        <f t="shared" si="35"/>
        <v>0.125</v>
      </c>
      <c r="AO84" s="113"/>
      <c r="AP84" s="113"/>
      <c r="AQ84" s="113"/>
      <c r="AR84" s="113"/>
      <c r="AS84" s="34">
        <f t="shared" si="25"/>
        <v>44624</v>
      </c>
      <c r="AT84" s="14">
        <f t="shared" si="26"/>
        <v>0</v>
      </c>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5">
        <f t="shared" si="27"/>
        <v>0</v>
      </c>
    </row>
    <row r="85" spans="1:73" ht="27" customHeight="1" x14ac:dyDescent="0.15">
      <c r="A85" s="29">
        <f t="shared" si="36"/>
        <v>44625</v>
      </c>
      <c r="B85" s="13">
        <f t="shared" ref="B85:B148" si="51">WEEKNUM(A85,2)</f>
        <v>10</v>
      </c>
      <c r="C85" s="13">
        <f t="shared" ref="C85:C148" si="52">WEEKDAY(A85)</f>
        <v>6</v>
      </c>
      <c r="D85" s="88">
        <f t="shared" ref="D85:D148" si="53">IF(AD85&gt;0,$Z$14,$Z$14)</f>
        <v>1.25</v>
      </c>
      <c r="E85" s="70">
        <f t="shared" si="46"/>
        <v>0</v>
      </c>
      <c r="F85" s="70">
        <f t="shared" si="47"/>
        <v>0</v>
      </c>
      <c r="G85" s="89">
        <f t="shared" si="48"/>
        <v>1</v>
      </c>
      <c r="H85" s="70">
        <f t="shared" si="38"/>
        <v>1</v>
      </c>
      <c r="I85" s="71">
        <f t="shared" si="31"/>
        <v>0</v>
      </c>
      <c r="J85" s="96"/>
      <c r="K85" s="96"/>
      <c r="L85" s="96"/>
      <c r="M85" s="96"/>
      <c r="N85" s="97"/>
      <c r="O85" s="97"/>
      <c r="P85" s="108">
        <f t="shared" ref="P85:P148" si="54">(MAX(,MIN($AN$15+($AM$15&gt;$AN$15),K85+(J85&gt;K85))-MAX($AM$15,J85))+MAX(,(MIN($AN$15,K85+(J85&gt;K85))-J85)*($AM$15&gt;$AN$15))+MAX(,MIN($AN$15+($AM$15&gt;$AN$15),K85+0)-$AM$15)*(J85&gt;K85))+(MAX(,MIN($AN$15+($AM$15&gt;$AN$15),M85+(L85&gt;M85))-MAX($AM$15,L85))+MAX(,(MIN($AN$15,M85+(L85&gt;M85))-L85)*($AM$15&gt;$AN$15))+MAX(,MIN($AN$15+($AM$15&gt;$AN$15),M85+0)-$AM$15)*(L85&gt;M85))+N85-O85</f>
        <v>0</v>
      </c>
      <c r="Q85" s="75">
        <f t="shared" si="39"/>
        <v>0</v>
      </c>
      <c r="R85" s="91">
        <f>(SUMIF($B$21:B85,B85,$Q$21:Q85))</f>
        <v>0</v>
      </c>
      <c r="S85" s="93">
        <f t="shared" si="37"/>
        <v>-2.4166666666666665</v>
      </c>
      <c r="T85" s="32">
        <f t="shared" si="40"/>
        <v>0</v>
      </c>
      <c r="U85" s="94">
        <f t="shared" si="41"/>
        <v>0</v>
      </c>
      <c r="V85" s="9">
        <f t="shared" si="49"/>
        <v>0</v>
      </c>
      <c r="W85" s="9">
        <f t="shared" si="42"/>
        <v>0</v>
      </c>
      <c r="X85" s="9">
        <f t="shared" si="50"/>
        <v>0</v>
      </c>
      <c r="Y85" s="93">
        <f t="shared" si="43"/>
        <v>0</v>
      </c>
      <c r="Z85" s="93">
        <f t="shared" si="44"/>
        <v>0</v>
      </c>
      <c r="AA85" s="9">
        <f t="shared" si="32"/>
        <v>0</v>
      </c>
      <c r="AB85" s="100"/>
      <c r="AC85" s="101"/>
      <c r="AD85" s="9">
        <f t="shared" si="45"/>
        <v>0</v>
      </c>
      <c r="AE85" s="96"/>
      <c r="AF85" s="98"/>
      <c r="AG85" s="98"/>
      <c r="AH85" s="96"/>
      <c r="AI85" s="96"/>
      <c r="AJ85" s="96"/>
      <c r="AK85" s="99"/>
      <c r="AL85" s="9">
        <f t="shared" si="33"/>
        <v>0</v>
      </c>
      <c r="AM85" s="9">
        <f t="shared" si="34"/>
        <v>7</v>
      </c>
      <c r="AN85" s="9">
        <f t="shared" si="35"/>
        <v>0.125</v>
      </c>
      <c r="AO85" s="113"/>
      <c r="AP85" s="113"/>
      <c r="AQ85" s="113"/>
      <c r="AR85" s="113"/>
      <c r="AS85" s="34">
        <f t="shared" ref="AS85:AS148" si="55">A85</f>
        <v>44625</v>
      </c>
      <c r="AT85" s="14">
        <f t="shared" ref="AT85:AT148" si="56">SUM(AU85:BT85)</f>
        <v>0</v>
      </c>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5">
        <f t="shared" ref="BU85:BU148" si="57">IF(P85=0,0,AT85/P85)</f>
        <v>0</v>
      </c>
    </row>
    <row r="86" spans="1:73" ht="27" customHeight="1" x14ac:dyDescent="0.15">
      <c r="A86" s="29">
        <f t="shared" si="36"/>
        <v>44626</v>
      </c>
      <c r="B86" s="13">
        <f t="shared" si="51"/>
        <v>10</v>
      </c>
      <c r="C86" s="13">
        <f t="shared" si="52"/>
        <v>7</v>
      </c>
      <c r="D86" s="88">
        <f t="shared" si="53"/>
        <v>1.25</v>
      </c>
      <c r="E86" s="70">
        <f t="shared" si="46"/>
        <v>0</v>
      </c>
      <c r="F86" s="70">
        <f t="shared" si="47"/>
        <v>0</v>
      </c>
      <c r="G86" s="89">
        <f t="shared" si="48"/>
        <v>1.5</v>
      </c>
      <c r="H86" s="70">
        <f t="shared" si="38"/>
        <v>1</v>
      </c>
      <c r="I86" s="71">
        <f t="shared" ref="I86:I149" si="58">IF(ISERROR(VLOOKUP(A86,$A$2:$M$16,1,FALSE)),VLOOKUP(C86,$H$2:$Z$8,18,FALSE),VLOOKUP(A86,$A$2:$M$16,13,FALSE))</f>
        <v>0</v>
      </c>
      <c r="J86" s="96"/>
      <c r="K86" s="96"/>
      <c r="L86" s="96"/>
      <c r="M86" s="96"/>
      <c r="N86" s="97"/>
      <c r="O86" s="97"/>
      <c r="P86" s="108">
        <f t="shared" si="54"/>
        <v>0</v>
      </c>
      <c r="Q86" s="75">
        <f t="shared" si="39"/>
        <v>0</v>
      </c>
      <c r="R86" s="91">
        <f>(SUMIF($B$21:B86,B86,$Q$21:Q86))</f>
        <v>0</v>
      </c>
      <c r="S86" s="93">
        <f t="shared" si="37"/>
        <v>-2.4166666666666665</v>
      </c>
      <c r="T86" s="32">
        <f t="shared" si="40"/>
        <v>0</v>
      </c>
      <c r="U86" s="94">
        <f t="shared" si="41"/>
        <v>0</v>
      </c>
      <c r="V86" s="9">
        <f t="shared" si="49"/>
        <v>0</v>
      </c>
      <c r="W86" s="9">
        <f t="shared" si="42"/>
        <v>0</v>
      </c>
      <c r="X86" s="9">
        <f t="shared" si="50"/>
        <v>0</v>
      </c>
      <c r="Y86" s="93">
        <f t="shared" si="43"/>
        <v>0</v>
      </c>
      <c r="Z86" s="93">
        <f t="shared" si="44"/>
        <v>0</v>
      </c>
      <c r="AA86" s="9">
        <f t="shared" ref="AA86:AA149" si="59">IF(AD86&gt;$AN$16,AD86-$AN$16,0)</f>
        <v>0</v>
      </c>
      <c r="AB86" s="100"/>
      <c r="AC86" s="101"/>
      <c r="AD86" s="9">
        <f t="shared" si="45"/>
        <v>0</v>
      </c>
      <c r="AE86" s="96"/>
      <c r="AF86" s="98"/>
      <c r="AG86" s="98"/>
      <c r="AH86" s="96"/>
      <c r="AI86" s="96"/>
      <c r="AJ86" s="96"/>
      <c r="AK86" s="99"/>
      <c r="AL86" s="9">
        <f t="shared" ref="AL86:AL149" si="60">AL85-I86+AD86+Z86+P86+AE86+AI86-AH86+AG86</f>
        <v>0</v>
      </c>
      <c r="AM86" s="9">
        <f t="shared" ref="AM86:AM149" si="61">AM85-AE86</f>
        <v>7</v>
      </c>
      <c r="AN86" s="9">
        <f t="shared" ref="AN86:AN149" si="62">AN85+T86+AA86-AJ86-AI86</f>
        <v>0.125</v>
      </c>
      <c r="AO86" s="113"/>
      <c r="AP86" s="113"/>
      <c r="AQ86" s="113"/>
      <c r="AR86" s="113"/>
      <c r="AS86" s="34">
        <f t="shared" si="55"/>
        <v>44626</v>
      </c>
      <c r="AT86" s="14">
        <f t="shared" si="56"/>
        <v>0</v>
      </c>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5">
        <f t="shared" si="57"/>
        <v>0</v>
      </c>
    </row>
    <row r="87" spans="1:73" ht="27" customHeight="1" x14ac:dyDescent="0.15">
      <c r="A87" s="29">
        <f t="shared" ref="A87:A150" si="63">$A86+1</f>
        <v>44627</v>
      </c>
      <c r="B87" s="13">
        <f t="shared" si="51"/>
        <v>10</v>
      </c>
      <c r="C87" s="13">
        <f t="shared" si="52"/>
        <v>1</v>
      </c>
      <c r="D87" s="88">
        <f t="shared" si="53"/>
        <v>1.25</v>
      </c>
      <c r="E87" s="70">
        <f t="shared" si="46"/>
        <v>0</v>
      </c>
      <c r="F87" s="70">
        <f t="shared" si="47"/>
        <v>0</v>
      </c>
      <c r="G87" s="89">
        <f t="shared" si="48"/>
        <v>1</v>
      </c>
      <c r="H87" s="70">
        <f t="shared" si="38"/>
        <v>1</v>
      </c>
      <c r="I87" s="71">
        <f t="shared" si="58"/>
        <v>0</v>
      </c>
      <c r="J87" s="96"/>
      <c r="K87" s="96"/>
      <c r="L87" s="96"/>
      <c r="M87" s="96"/>
      <c r="N87" s="97"/>
      <c r="O87" s="97"/>
      <c r="P87" s="108">
        <f t="shared" si="54"/>
        <v>0</v>
      </c>
      <c r="Q87" s="75">
        <f t="shared" si="39"/>
        <v>0</v>
      </c>
      <c r="R87" s="91">
        <f>(SUMIF($B$21:B87,B87,$Q$21:Q87))</f>
        <v>0</v>
      </c>
      <c r="S87" s="93">
        <f t="shared" ref="S87:S150" si="64">IF(C87=1,-$AN$13+R87,IF(S85&lt;0,-$AN$13+R87,-$AN$13+R87))</f>
        <v>-2.4166666666666665</v>
      </c>
      <c r="T87" s="32">
        <f t="shared" si="40"/>
        <v>0</v>
      </c>
      <c r="U87" s="94">
        <f t="shared" si="41"/>
        <v>0</v>
      </c>
      <c r="V87" s="9">
        <f t="shared" si="49"/>
        <v>0</v>
      </c>
      <c r="W87" s="9">
        <f t="shared" si="42"/>
        <v>0</v>
      </c>
      <c r="X87" s="9">
        <f t="shared" si="50"/>
        <v>0</v>
      </c>
      <c r="Y87" s="93">
        <f t="shared" si="43"/>
        <v>0</v>
      </c>
      <c r="Z87" s="93">
        <f t="shared" si="44"/>
        <v>0</v>
      </c>
      <c r="AA87" s="9">
        <f t="shared" si="59"/>
        <v>0</v>
      </c>
      <c r="AB87" s="100"/>
      <c r="AC87" s="101"/>
      <c r="AD87" s="9">
        <f t="shared" si="45"/>
        <v>0</v>
      </c>
      <c r="AE87" s="96"/>
      <c r="AF87" s="98"/>
      <c r="AG87" s="98"/>
      <c r="AH87" s="96"/>
      <c r="AI87" s="96"/>
      <c r="AJ87" s="96"/>
      <c r="AK87" s="99"/>
      <c r="AL87" s="9">
        <f t="shared" si="60"/>
        <v>0</v>
      </c>
      <c r="AM87" s="9">
        <f t="shared" si="61"/>
        <v>7</v>
      </c>
      <c r="AN87" s="9">
        <f t="shared" si="62"/>
        <v>0.125</v>
      </c>
      <c r="AO87" s="113"/>
      <c r="AP87" s="113"/>
      <c r="AQ87" s="113"/>
      <c r="AR87" s="113"/>
      <c r="AS87" s="34">
        <f t="shared" si="55"/>
        <v>44627</v>
      </c>
      <c r="AT87" s="14">
        <f t="shared" si="56"/>
        <v>0</v>
      </c>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5">
        <f t="shared" si="57"/>
        <v>0</v>
      </c>
    </row>
    <row r="88" spans="1:73" ht="27" customHeight="1" x14ac:dyDescent="0.15">
      <c r="A88" s="29">
        <f t="shared" si="63"/>
        <v>44628</v>
      </c>
      <c r="B88" s="13">
        <f t="shared" si="51"/>
        <v>11</v>
      </c>
      <c r="C88" s="13">
        <f t="shared" si="52"/>
        <v>2</v>
      </c>
      <c r="D88" s="88">
        <f t="shared" si="53"/>
        <v>1.25</v>
      </c>
      <c r="E88" s="70">
        <f t="shared" si="46"/>
        <v>0</v>
      </c>
      <c r="F88" s="70">
        <f t="shared" si="47"/>
        <v>0</v>
      </c>
      <c r="G88" s="89">
        <f t="shared" si="48"/>
        <v>1</v>
      </c>
      <c r="H88" s="70">
        <f t="shared" si="38"/>
        <v>1</v>
      </c>
      <c r="I88" s="71">
        <f t="shared" si="58"/>
        <v>0</v>
      </c>
      <c r="J88" s="96"/>
      <c r="K88" s="96"/>
      <c r="L88" s="96"/>
      <c r="M88" s="96"/>
      <c r="N88" s="97"/>
      <c r="O88" s="97"/>
      <c r="P88" s="108">
        <f t="shared" si="54"/>
        <v>0</v>
      </c>
      <c r="Q88" s="75">
        <f t="shared" si="39"/>
        <v>0</v>
      </c>
      <c r="R88" s="91">
        <f>(SUMIF($B$21:B88,B88,$Q$21:Q88))</f>
        <v>0</v>
      </c>
      <c r="S88" s="93">
        <f t="shared" si="64"/>
        <v>-2.4166666666666665</v>
      </c>
      <c r="T88" s="32">
        <f t="shared" si="40"/>
        <v>0</v>
      </c>
      <c r="U88" s="94">
        <f t="shared" si="41"/>
        <v>0</v>
      </c>
      <c r="V88" s="9">
        <f t="shared" si="49"/>
        <v>0</v>
      </c>
      <c r="W88" s="9">
        <f t="shared" si="42"/>
        <v>0</v>
      </c>
      <c r="X88" s="9">
        <f t="shared" si="50"/>
        <v>0</v>
      </c>
      <c r="Y88" s="93">
        <f t="shared" si="43"/>
        <v>0</v>
      </c>
      <c r="Z88" s="93">
        <f t="shared" si="44"/>
        <v>0</v>
      </c>
      <c r="AA88" s="9">
        <f t="shared" si="59"/>
        <v>0</v>
      </c>
      <c r="AB88" s="100"/>
      <c r="AC88" s="101"/>
      <c r="AD88" s="9">
        <f t="shared" si="45"/>
        <v>0</v>
      </c>
      <c r="AE88" s="96"/>
      <c r="AF88" s="98"/>
      <c r="AG88" s="98"/>
      <c r="AH88" s="96"/>
      <c r="AI88" s="96"/>
      <c r="AJ88" s="96"/>
      <c r="AK88" s="99"/>
      <c r="AL88" s="9">
        <f t="shared" si="60"/>
        <v>0</v>
      </c>
      <c r="AM88" s="9">
        <f t="shared" si="61"/>
        <v>7</v>
      </c>
      <c r="AN88" s="9">
        <f t="shared" si="62"/>
        <v>0.125</v>
      </c>
      <c r="AO88" s="113"/>
      <c r="AP88" s="113"/>
      <c r="AQ88" s="113"/>
      <c r="AR88" s="113"/>
      <c r="AS88" s="34">
        <f t="shared" si="55"/>
        <v>44628</v>
      </c>
      <c r="AT88" s="14">
        <f t="shared" si="56"/>
        <v>0</v>
      </c>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5">
        <f t="shared" si="57"/>
        <v>0</v>
      </c>
    </row>
    <row r="89" spans="1:73" ht="27" customHeight="1" x14ac:dyDescent="0.15">
      <c r="A89" s="29">
        <f t="shared" si="63"/>
        <v>44629</v>
      </c>
      <c r="B89" s="13">
        <f t="shared" si="51"/>
        <v>11</v>
      </c>
      <c r="C89" s="13">
        <f t="shared" si="52"/>
        <v>3</v>
      </c>
      <c r="D89" s="88">
        <f t="shared" si="53"/>
        <v>1.25</v>
      </c>
      <c r="E89" s="70">
        <f t="shared" si="46"/>
        <v>0</v>
      </c>
      <c r="F89" s="70">
        <f t="shared" si="47"/>
        <v>0</v>
      </c>
      <c r="G89" s="89">
        <f t="shared" si="48"/>
        <v>1</v>
      </c>
      <c r="H89" s="70">
        <f t="shared" si="38"/>
        <v>1</v>
      </c>
      <c r="I89" s="71">
        <f t="shared" si="58"/>
        <v>0</v>
      </c>
      <c r="J89" s="96"/>
      <c r="K89" s="96"/>
      <c r="L89" s="96"/>
      <c r="M89" s="96"/>
      <c r="N89" s="97"/>
      <c r="O89" s="97"/>
      <c r="P89" s="108">
        <f t="shared" si="54"/>
        <v>0</v>
      </c>
      <c r="Q89" s="75">
        <f t="shared" si="39"/>
        <v>0</v>
      </c>
      <c r="R89" s="91">
        <f>(SUMIF($B$21:B89,B89,$Q$21:Q89))</f>
        <v>0</v>
      </c>
      <c r="S89" s="93">
        <f t="shared" si="64"/>
        <v>-2.4166666666666665</v>
      </c>
      <c r="T89" s="32">
        <f t="shared" si="40"/>
        <v>0</v>
      </c>
      <c r="U89" s="94">
        <f t="shared" si="41"/>
        <v>0</v>
      </c>
      <c r="V89" s="9">
        <f t="shared" si="49"/>
        <v>0</v>
      </c>
      <c r="W89" s="9">
        <f t="shared" si="42"/>
        <v>0</v>
      </c>
      <c r="X89" s="9">
        <f t="shared" si="50"/>
        <v>0</v>
      </c>
      <c r="Y89" s="93">
        <f t="shared" si="43"/>
        <v>0</v>
      </c>
      <c r="Z89" s="93">
        <f t="shared" si="44"/>
        <v>0</v>
      </c>
      <c r="AA89" s="9">
        <f t="shared" si="59"/>
        <v>0</v>
      </c>
      <c r="AB89" s="100"/>
      <c r="AC89" s="101"/>
      <c r="AD89" s="9">
        <f t="shared" si="45"/>
        <v>0</v>
      </c>
      <c r="AE89" s="96"/>
      <c r="AF89" s="98"/>
      <c r="AG89" s="98"/>
      <c r="AH89" s="96"/>
      <c r="AI89" s="96"/>
      <c r="AJ89" s="96"/>
      <c r="AK89" s="99"/>
      <c r="AL89" s="9">
        <f t="shared" si="60"/>
        <v>0</v>
      </c>
      <c r="AM89" s="9">
        <f t="shared" si="61"/>
        <v>7</v>
      </c>
      <c r="AN89" s="9">
        <f t="shared" si="62"/>
        <v>0.125</v>
      </c>
      <c r="AO89" s="113"/>
      <c r="AP89" s="113"/>
      <c r="AQ89" s="113"/>
      <c r="AR89" s="113"/>
      <c r="AS89" s="34">
        <f t="shared" si="55"/>
        <v>44629</v>
      </c>
      <c r="AT89" s="14">
        <f t="shared" si="56"/>
        <v>0</v>
      </c>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5">
        <f t="shared" si="57"/>
        <v>0</v>
      </c>
    </row>
    <row r="90" spans="1:73" ht="27" customHeight="1" x14ac:dyDescent="0.15">
      <c r="A90" s="29">
        <f t="shared" si="63"/>
        <v>44630</v>
      </c>
      <c r="B90" s="13">
        <f t="shared" si="51"/>
        <v>11</v>
      </c>
      <c r="C90" s="13">
        <f t="shared" si="52"/>
        <v>4</v>
      </c>
      <c r="D90" s="88">
        <f t="shared" si="53"/>
        <v>1.25</v>
      </c>
      <c r="E90" s="70">
        <f t="shared" si="46"/>
        <v>0</v>
      </c>
      <c r="F90" s="70">
        <f t="shared" si="47"/>
        <v>0</v>
      </c>
      <c r="G90" s="89">
        <f t="shared" si="48"/>
        <v>1</v>
      </c>
      <c r="H90" s="70">
        <f t="shared" si="38"/>
        <v>1</v>
      </c>
      <c r="I90" s="71">
        <f t="shared" si="58"/>
        <v>0</v>
      </c>
      <c r="J90" s="96"/>
      <c r="K90" s="96"/>
      <c r="L90" s="96"/>
      <c r="M90" s="96"/>
      <c r="N90" s="97"/>
      <c r="O90" s="97"/>
      <c r="P90" s="108">
        <f t="shared" si="54"/>
        <v>0</v>
      </c>
      <c r="Q90" s="75">
        <f t="shared" si="39"/>
        <v>0</v>
      </c>
      <c r="R90" s="91">
        <f>(SUMIF($B$21:B90,B90,$Q$21:Q90))</f>
        <v>0</v>
      </c>
      <c r="S90" s="93">
        <f t="shared" si="64"/>
        <v>-2.4166666666666665</v>
      </c>
      <c r="T90" s="32">
        <f t="shared" si="40"/>
        <v>0</v>
      </c>
      <c r="U90" s="94">
        <f t="shared" si="41"/>
        <v>0</v>
      </c>
      <c r="V90" s="9">
        <f t="shared" si="49"/>
        <v>0</v>
      </c>
      <c r="W90" s="9">
        <f t="shared" si="42"/>
        <v>0</v>
      </c>
      <c r="X90" s="9">
        <f t="shared" si="50"/>
        <v>0</v>
      </c>
      <c r="Y90" s="93">
        <f t="shared" si="43"/>
        <v>0</v>
      </c>
      <c r="Z90" s="93">
        <f t="shared" si="44"/>
        <v>0</v>
      </c>
      <c r="AA90" s="9">
        <f t="shared" si="59"/>
        <v>0</v>
      </c>
      <c r="AB90" s="100"/>
      <c r="AC90" s="101"/>
      <c r="AD90" s="9">
        <f t="shared" si="45"/>
        <v>0</v>
      </c>
      <c r="AE90" s="96"/>
      <c r="AF90" s="98"/>
      <c r="AG90" s="98"/>
      <c r="AH90" s="96"/>
      <c r="AI90" s="96"/>
      <c r="AJ90" s="96"/>
      <c r="AK90" s="99"/>
      <c r="AL90" s="9">
        <f t="shared" si="60"/>
        <v>0</v>
      </c>
      <c r="AM90" s="9">
        <f t="shared" si="61"/>
        <v>7</v>
      </c>
      <c r="AN90" s="9">
        <f t="shared" si="62"/>
        <v>0.125</v>
      </c>
      <c r="AO90" s="113"/>
      <c r="AP90" s="113"/>
      <c r="AQ90" s="113"/>
      <c r="AR90" s="113"/>
      <c r="AS90" s="34">
        <f t="shared" si="55"/>
        <v>44630</v>
      </c>
      <c r="AT90" s="14">
        <f t="shared" si="56"/>
        <v>0</v>
      </c>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5">
        <f t="shared" si="57"/>
        <v>0</v>
      </c>
    </row>
    <row r="91" spans="1:73" ht="27" customHeight="1" x14ac:dyDescent="0.15">
      <c r="A91" s="29">
        <f t="shared" si="63"/>
        <v>44631</v>
      </c>
      <c r="B91" s="13">
        <f t="shared" si="51"/>
        <v>11</v>
      </c>
      <c r="C91" s="13">
        <f t="shared" si="52"/>
        <v>5</v>
      </c>
      <c r="D91" s="88">
        <f t="shared" si="53"/>
        <v>1.25</v>
      </c>
      <c r="E91" s="70">
        <f t="shared" si="46"/>
        <v>0</v>
      </c>
      <c r="F91" s="70">
        <f t="shared" si="47"/>
        <v>0</v>
      </c>
      <c r="G91" s="89">
        <f t="shared" si="48"/>
        <v>1</v>
      </c>
      <c r="H91" s="70">
        <f t="shared" si="38"/>
        <v>1</v>
      </c>
      <c r="I91" s="71">
        <f t="shared" si="58"/>
        <v>0</v>
      </c>
      <c r="J91" s="96"/>
      <c r="K91" s="96"/>
      <c r="L91" s="96"/>
      <c r="M91" s="96"/>
      <c r="N91" s="97"/>
      <c r="O91" s="97"/>
      <c r="P91" s="108">
        <f t="shared" si="54"/>
        <v>0</v>
      </c>
      <c r="Q91" s="75">
        <f t="shared" si="39"/>
        <v>0</v>
      </c>
      <c r="R91" s="91">
        <f>(SUMIF($B$21:B91,B91,$Q$21:Q91))</f>
        <v>0</v>
      </c>
      <c r="S91" s="93">
        <f t="shared" si="64"/>
        <v>-2.4166666666666665</v>
      </c>
      <c r="T91" s="32">
        <f t="shared" si="40"/>
        <v>0</v>
      </c>
      <c r="U91" s="94">
        <f t="shared" si="41"/>
        <v>0</v>
      </c>
      <c r="V91" s="9">
        <f t="shared" si="49"/>
        <v>0</v>
      </c>
      <c r="W91" s="9">
        <f t="shared" si="42"/>
        <v>0</v>
      </c>
      <c r="X91" s="9">
        <f t="shared" si="50"/>
        <v>0</v>
      </c>
      <c r="Y91" s="93">
        <f t="shared" si="43"/>
        <v>0</v>
      </c>
      <c r="Z91" s="93">
        <f t="shared" si="44"/>
        <v>0</v>
      </c>
      <c r="AA91" s="9">
        <f t="shared" si="59"/>
        <v>0</v>
      </c>
      <c r="AB91" s="100"/>
      <c r="AC91" s="101"/>
      <c r="AD91" s="9">
        <f t="shared" si="45"/>
        <v>0</v>
      </c>
      <c r="AE91" s="96"/>
      <c r="AF91" s="98"/>
      <c r="AG91" s="98"/>
      <c r="AH91" s="96"/>
      <c r="AI91" s="96"/>
      <c r="AJ91" s="96"/>
      <c r="AK91" s="99"/>
      <c r="AL91" s="9">
        <f t="shared" si="60"/>
        <v>0</v>
      </c>
      <c r="AM91" s="9">
        <f t="shared" si="61"/>
        <v>7</v>
      </c>
      <c r="AN91" s="9">
        <f t="shared" si="62"/>
        <v>0.125</v>
      </c>
      <c r="AO91" s="113"/>
      <c r="AP91" s="113"/>
      <c r="AQ91" s="113"/>
      <c r="AR91" s="113"/>
      <c r="AS91" s="34">
        <f t="shared" si="55"/>
        <v>44631</v>
      </c>
      <c r="AT91" s="14">
        <f t="shared" si="56"/>
        <v>0</v>
      </c>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5">
        <f t="shared" si="57"/>
        <v>0</v>
      </c>
    </row>
    <row r="92" spans="1:73" ht="27" customHeight="1" x14ac:dyDescent="0.15">
      <c r="A92" s="29">
        <f t="shared" si="63"/>
        <v>44632</v>
      </c>
      <c r="B92" s="13">
        <f t="shared" si="51"/>
        <v>11</v>
      </c>
      <c r="C92" s="13">
        <f t="shared" si="52"/>
        <v>6</v>
      </c>
      <c r="D92" s="88">
        <f t="shared" si="53"/>
        <v>1.25</v>
      </c>
      <c r="E92" s="70">
        <f t="shared" si="46"/>
        <v>0</v>
      </c>
      <c r="F92" s="70">
        <f t="shared" si="47"/>
        <v>0</v>
      </c>
      <c r="G92" s="89">
        <f t="shared" si="48"/>
        <v>1</v>
      </c>
      <c r="H92" s="70">
        <f t="shared" si="38"/>
        <v>1</v>
      </c>
      <c r="I92" s="71">
        <f t="shared" si="58"/>
        <v>0</v>
      </c>
      <c r="J92" s="96"/>
      <c r="K92" s="96"/>
      <c r="L92" s="96"/>
      <c r="M92" s="96"/>
      <c r="N92" s="97"/>
      <c r="O92" s="97"/>
      <c r="P92" s="108">
        <f t="shared" si="54"/>
        <v>0</v>
      </c>
      <c r="Q92" s="75">
        <f t="shared" si="39"/>
        <v>0</v>
      </c>
      <c r="R92" s="91">
        <f>(SUMIF($B$21:B92,B92,$Q$21:Q92))</f>
        <v>0</v>
      </c>
      <c r="S92" s="93">
        <f t="shared" si="64"/>
        <v>-2.4166666666666665</v>
      </c>
      <c r="T92" s="32">
        <f t="shared" si="40"/>
        <v>0</v>
      </c>
      <c r="U92" s="94">
        <f t="shared" si="41"/>
        <v>0</v>
      </c>
      <c r="V92" s="9">
        <f t="shared" si="49"/>
        <v>0</v>
      </c>
      <c r="W92" s="9">
        <f t="shared" si="42"/>
        <v>0</v>
      </c>
      <c r="X92" s="9">
        <f t="shared" si="50"/>
        <v>0</v>
      </c>
      <c r="Y92" s="93">
        <f t="shared" si="43"/>
        <v>0</v>
      </c>
      <c r="Z92" s="93">
        <f t="shared" si="44"/>
        <v>0</v>
      </c>
      <c r="AA92" s="9">
        <f t="shared" si="59"/>
        <v>0</v>
      </c>
      <c r="AB92" s="100"/>
      <c r="AC92" s="101"/>
      <c r="AD92" s="9">
        <f t="shared" si="45"/>
        <v>0</v>
      </c>
      <c r="AE92" s="96"/>
      <c r="AF92" s="98"/>
      <c r="AG92" s="98"/>
      <c r="AH92" s="96"/>
      <c r="AI92" s="96"/>
      <c r="AJ92" s="96"/>
      <c r="AK92" s="99"/>
      <c r="AL92" s="9">
        <f t="shared" si="60"/>
        <v>0</v>
      </c>
      <c r="AM92" s="9">
        <f t="shared" si="61"/>
        <v>7</v>
      </c>
      <c r="AN92" s="9">
        <f t="shared" si="62"/>
        <v>0.125</v>
      </c>
      <c r="AO92" s="113"/>
      <c r="AP92" s="113"/>
      <c r="AQ92" s="113"/>
      <c r="AR92" s="113"/>
      <c r="AS92" s="34">
        <f t="shared" si="55"/>
        <v>44632</v>
      </c>
      <c r="AT92" s="14">
        <f t="shared" si="56"/>
        <v>0</v>
      </c>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5">
        <f t="shared" si="57"/>
        <v>0</v>
      </c>
    </row>
    <row r="93" spans="1:73" ht="27" customHeight="1" x14ac:dyDescent="0.15">
      <c r="A93" s="29">
        <f t="shared" si="63"/>
        <v>44633</v>
      </c>
      <c r="B93" s="13">
        <f t="shared" si="51"/>
        <v>11</v>
      </c>
      <c r="C93" s="13">
        <f t="shared" si="52"/>
        <v>7</v>
      </c>
      <c r="D93" s="88">
        <f t="shared" si="53"/>
        <v>1.25</v>
      </c>
      <c r="E93" s="70">
        <f t="shared" si="46"/>
        <v>0</v>
      </c>
      <c r="F93" s="70">
        <f t="shared" si="47"/>
        <v>0</v>
      </c>
      <c r="G93" s="89">
        <f t="shared" si="48"/>
        <v>1.5</v>
      </c>
      <c r="H93" s="70">
        <f t="shared" si="38"/>
        <v>1</v>
      </c>
      <c r="I93" s="71">
        <f t="shared" si="58"/>
        <v>0</v>
      </c>
      <c r="J93" s="96"/>
      <c r="K93" s="96"/>
      <c r="L93" s="96"/>
      <c r="M93" s="96"/>
      <c r="N93" s="97"/>
      <c r="O93" s="97"/>
      <c r="P93" s="108">
        <f t="shared" si="54"/>
        <v>0</v>
      </c>
      <c r="Q93" s="75">
        <f t="shared" si="39"/>
        <v>0</v>
      </c>
      <c r="R93" s="91">
        <f>(SUMIF($B$21:B93,B93,$Q$21:Q93))</f>
        <v>0</v>
      </c>
      <c r="S93" s="93">
        <f t="shared" si="64"/>
        <v>-2.4166666666666665</v>
      </c>
      <c r="T93" s="32">
        <f t="shared" si="40"/>
        <v>0</v>
      </c>
      <c r="U93" s="94">
        <f t="shared" si="41"/>
        <v>0</v>
      </c>
      <c r="V93" s="9">
        <f t="shared" si="49"/>
        <v>0</v>
      </c>
      <c r="W93" s="9">
        <f t="shared" si="42"/>
        <v>0</v>
      </c>
      <c r="X93" s="9">
        <f t="shared" si="50"/>
        <v>0</v>
      </c>
      <c r="Y93" s="93">
        <f t="shared" si="43"/>
        <v>0</v>
      </c>
      <c r="Z93" s="93">
        <f t="shared" si="44"/>
        <v>0</v>
      </c>
      <c r="AA93" s="9">
        <f t="shared" si="59"/>
        <v>0</v>
      </c>
      <c r="AB93" s="100"/>
      <c r="AC93" s="101"/>
      <c r="AD93" s="9">
        <f t="shared" si="45"/>
        <v>0</v>
      </c>
      <c r="AE93" s="96"/>
      <c r="AF93" s="98"/>
      <c r="AG93" s="98"/>
      <c r="AH93" s="96"/>
      <c r="AI93" s="96"/>
      <c r="AJ93" s="96"/>
      <c r="AK93" s="99"/>
      <c r="AL93" s="9">
        <f t="shared" si="60"/>
        <v>0</v>
      </c>
      <c r="AM93" s="9">
        <f t="shared" si="61"/>
        <v>7</v>
      </c>
      <c r="AN93" s="9">
        <f t="shared" si="62"/>
        <v>0.125</v>
      </c>
      <c r="AO93" s="113"/>
      <c r="AP93" s="113"/>
      <c r="AQ93" s="113"/>
      <c r="AR93" s="113"/>
      <c r="AS93" s="34">
        <f t="shared" si="55"/>
        <v>44633</v>
      </c>
      <c r="AT93" s="14">
        <f t="shared" si="56"/>
        <v>0</v>
      </c>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5">
        <f t="shared" si="57"/>
        <v>0</v>
      </c>
    </row>
    <row r="94" spans="1:73" ht="27" customHeight="1" x14ac:dyDescent="0.15">
      <c r="A94" s="29">
        <f t="shared" si="63"/>
        <v>44634</v>
      </c>
      <c r="B94" s="13">
        <f t="shared" si="51"/>
        <v>11</v>
      </c>
      <c r="C94" s="13">
        <f t="shared" si="52"/>
        <v>1</v>
      </c>
      <c r="D94" s="88">
        <f t="shared" si="53"/>
        <v>1.25</v>
      </c>
      <c r="E94" s="70">
        <f t="shared" si="46"/>
        <v>0</v>
      </c>
      <c r="F94" s="70">
        <f t="shared" si="47"/>
        <v>0</v>
      </c>
      <c r="G94" s="89">
        <f t="shared" si="48"/>
        <v>1</v>
      </c>
      <c r="H94" s="70">
        <f t="shared" si="38"/>
        <v>1</v>
      </c>
      <c r="I94" s="71">
        <f t="shared" si="58"/>
        <v>0</v>
      </c>
      <c r="J94" s="96"/>
      <c r="K94" s="96"/>
      <c r="L94" s="96"/>
      <c r="M94" s="96"/>
      <c r="N94" s="97"/>
      <c r="O94" s="97"/>
      <c r="P94" s="108">
        <f t="shared" si="54"/>
        <v>0</v>
      </c>
      <c r="Q94" s="75">
        <f t="shared" si="39"/>
        <v>0</v>
      </c>
      <c r="R94" s="91">
        <f>(SUMIF($B$21:B94,B94,$Q$21:Q94))</f>
        <v>0</v>
      </c>
      <c r="S94" s="93">
        <f t="shared" si="64"/>
        <v>-2.4166666666666665</v>
      </c>
      <c r="T94" s="32">
        <f t="shared" si="40"/>
        <v>0</v>
      </c>
      <c r="U94" s="94">
        <f t="shared" si="41"/>
        <v>0</v>
      </c>
      <c r="V94" s="9">
        <f t="shared" si="49"/>
        <v>0</v>
      </c>
      <c r="W94" s="9">
        <f t="shared" si="42"/>
        <v>0</v>
      </c>
      <c r="X94" s="9">
        <f t="shared" si="50"/>
        <v>0</v>
      </c>
      <c r="Y94" s="93">
        <f t="shared" si="43"/>
        <v>0</v>
      </c>
      <c r="Z94" s="93">
        <f t="shared" si="44"/>
        <v>0</v>
      </c>
      <c r="AA94" s="9">
        <f t="shared" si="59"/>
        <v>0</v>
      </c>
      <c r="AB94" s="100"/>
      <c r="AC94" s="101"/>
      <c r="AD94" s="9">
        <f t="shared" si="45"/>
        <v>0</v>
      </c>
      <c r="AE94" s="96"/>
      <c r="AF94" s="98"/>
      <c r="AG94" s="98"/>
      <c r="AH94" s="96"/>
      <c r="AI94" s="96"/>
      <c r="AJ94" s="96"/>
      <c r="AK94" s="99"/>
      <c r="AL94" s="9">
        <f t="shared" si="60"/>
        <v>0</v>
      </c>
      <c r="AM94" s="9">
        <f t="shared" si="61"/>
        <v>7</v>
      </c>
      <c r="AN94" s="9">
        <f t="shared" si="62"/>
        <v>0.125</v>
      </c>
      <c r="AO94" s="113"/>
      <c r="AP94" s="113"/>
      <c r="AQ94" s="113"/>
      <c r="AR94" s="113"/>
      <c r="AS94" s="34">
        <f t="shared" si="55"/>
        <v>44634</v>
      </c>
      <c r="AT94" s="14">
        <f t="shared" si="56"/>
        <v>0</v>
      </c>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5">
        <f t="shared" si="57"/>
        <v>0</v>
      </c>
    </row>
    <row r="95" spans="1:73" ht="27" customHeight="1" x14ac:dyDescent="0.15">
      <c r="A95" s="29">
        <f t="shared" si="63"/>
        <v>44635</v>
      </c>
      <c r="B95" s="13">
        <f t="shared" si="51"/>
        <v>12</v>
      </c>
      <c r="C95" s="13">
        <f t="shared" si="52"/>
        <v>2</v>
      </c>
      <c r="D95" s="88">
        <f t="shared" si="53"/>
        <v>1.25</v>
      </c>
      <c r="E95" s="70">
        <f t="shared" si="46"/>
        <v>0</v>
      </c>
      <c r="F95" s="70">
        <f t="shared" si="47"/>
        <v>0</v>
      </c>
      <c r="G95" s="89">
        <f t="shared" si="48"/>
        <v>1</v>
      </c>
      <c r="H95" s="70">
        <f t="shared" si="38"/>
        <v>1</v>
      </c>
      <c r="I95" s="71">
        <f t="shared" si="58"/>
        <v>0</v>
      </c>
      <c r="J95" s="96"/>
      <c r="K95" s="96"/>
      <c r="L95" s="96"/>
      <c r="M95" s="96"/>
      <c r="N95" s="97"/>
      <c r="O95" s="97"/>
      <c r="P95" s="108">
        <f t="shared" si="54"/>
        <v>0</v>
      </c>
      <c r="Q95" s="75">
        <f t="shared" si="39"/>
        <v>0</v>
      </c>
      <c r="R95" s="91">
        <f>(SUMIF($B$21:B95,B95,$Q$21:Q95))</f>
        <v>0</v>
      </c>
      <c r="S95" s="93">
        <f t="shared" si="64"/>
        <v>-2.4166666666666665</v>
      </c>
      <c r="T95" s="32">
        <f t="shared" si="40"/>
        <v>0</v>
      </c>
      <c r="U95" s="94">
        <f t="shared" si="41"/>
        <v>0</v>
      </c>
      <c r="V95" s="9">
        <f t="shared" si="49"/>
        <v>0</v>
      </c>
      <c r="W95" s="9">
        <f t="shared" si="42"/>
        <v>0</v>
      </c>
      <c r="X95" s="9">
        <f t="shared" si="50"/>
        <v>0</v>
      </c>
      <c r="Y95" s="93">
        <f t="shared" si="43"/>
        <v>0</v>
      </c>
      <c r="Z95" s="93">
        <f t="shared" si="44"/>
        <v>0</v>
      </c>
      <c r="AA95" s="9">
        <f t="shared" si="59"/>
        <v>0</v>
      </c>
      <c r="AB95" s="100"/>
      <c r="AC95" s="101"/>
      <c r="AD95" s="9">
        <f t="shared" si="45"/>
        <v>0</v>
      </c>
      <c r="AE95" s="96"/>
      <c r="AF95" s="98"/>
      <c r="AG95" s="98"/>
      <c r="AH95" s="96"/>
      <c r="AI95" s="96"/>
      <c r="AJ95" s="96"/>
      <c r="AK95" s="99"/>
      <c r="AL95" s="9">
        <f t="shared" si="60"/>
        <v>0</v>
      </c>
      <c r="AM95" s="9">
        <f t="shared" si="61"/>
        <v>7</v>
      </c>
      <c r="AN95" s="9">
        <f t="shared" si="62"/>
        <v>0.125</v>
      </c>
      <c r="AO95" s="113"/>
      <c r="AP95" s="113"/>
      <c r="AQ95" s="113"/>
      <c r="AR95" s="113"/>
      <c r="AS95" s="34">
        <f t="shared" si="55"/>
        <v>44635</v>
      </c>
      <c r="AT95" s="14">
        <f t="shared" si="56"/>
        <v>0</v>
      </c>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5">
        <f t="shared" si="57"/>
        <v>0</v>
      </c>
    </row>
    <row r="96" spans="1:73" ht="27" customHeight="1" x14ac:dyDescent="0.15">
      <c r="A96" s="29">
        <f t="shared" si="63"/>
        <v>44636</v>
      </c>
      <c r="B96" s="13">
        <f t="shared" si="51"/>
        <v>12</v>
      </c>
      <c r="C96" s="13">
        <f t="shared" si="52"/>
        <v>3</v>
      </c>
      <c r="D96" s="88">
        <f t="shared" si="53"/>
        <v>1.25</v>
      </c>
      <c r="E96" s="70">
        <f t="shared" si="46"/>
        <v>0</v>
      </c>
      <c r="F96" s="70">
        <f t="shared" si="47"/>
        <v>0</v>
      </c>
      <c r="G96" s="89">
        <f t="shared" si="48"/>
        <v>1</v>
      </c>
      <c r="H96" s="70">
        <f t="shared" si="38"/>
        <v>1</v>
      </c>
      <c r="I96" s="71">
        <f t="shared" si="58"/>
        <v>0</v>
      </c>
      <c r="J96" s="96"/>
      <c r="K96" s="96"/>
      <c r="L96" s="96"/>
      <c r="M96" s="96"/>
      <c r="N96" s="97"/>
      <c r="O96" s="97"/>
      <c r="P96" s="108">
        <f t="shared" si="54"/>
        <v>0</v>
      </c>
      <c r="Q96" s="75">
        <f t="shared" si="39"/>
        <v>0</v>
      </c>
      <c r="R96" s="91">
        <f>(SUMIF($B$21:B96,B96,$Q$21:Q96))</f>
        <v>0</v>
      </c>
      <c r="S96" s="93">
        <f t="shared" si="64"/>
        <v>-2.4166666666666665</v>
      </c>
      <c r="T96" s="32">
        <f t="shared" si="40"/>
        <v>0</v>
      </c>
      <c r="U96" s="94">
        <f t="shared" si="41"/>
        <v>0</v>
      </c>
      <c r="V96" s="9">
        <f t="shared" si="49"/>
        <v>0</v>
      </c>
      <c r="W96" s="9">
        <f t="shared" si="42"/>
        <v>0</v>
      </c>
      <c r="X96" s="9">
        <f t="shared" si="50"/>
        <v>0</v>
      </c>
      <c r="Y96" s="93">
        <f t="shared" si="43"/>
        <v>0</v>
      </c>
      <c r="Z96" s="93">
        <f t="shared" si="44"/>
        <v>0</v>
      </c>
      <c r="AA96" s="9">
        <f t="shared" si="59"/>
        <v>0</v>
      </c>
      <c r="AB96" s="100"/>
      <c r="AC96" s="101"/>
      <c r="AD96" s="9">
        <f t="shared" si="45"/>
        <v>0</v>
      </c>
      <c r="AE96" s="96"/>
      <c r="AF96" s="98"/>
      <c r="AG96" s="98"/>
      <c r="AH96" s="96"/>
      <c r="AI96" s="96"/>
      <c r="AJ96" s="96"/>
      <c r="AK96" s="99"/>
      <c r="AL96" s="9">
        <f t="shared" si="60"/>
        <v>0</v>
      </c>
      <c r="AM96" s="9">
        <f t="shared" si="61"/>
        <v>7</v>
      </c>
      <c r="AN96" s="9">
        <f t="shared" si="62"/>
        <v>0.125</v>
      </c>
      <c r="AO96" s="113"/>
      <c r="AP96" s="113"/>
      <c r="AQ96" s="113"/>
      <c r="AR96" s="113"/>
      <c r="AS96" s="34">
        <f t="shared" si="55"/>
        <v>44636</v>
      </c>
      <c r="AT96" s="14">
        <f t="shared" si="56"/>
        <v>0</v>
      </c>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5">
        <f t="shared" si="57"/>
        <v>0</v>
      </c>
    </row>
    <row r="97" spans="1:73" ht="27" customHeight="1" x14ac:dyDescent="0.15">
      <c r="A97" s="29">
        <f t="shared" si="63"/>
        <v>44637</v>
      </c>
      <c r="B97" s="13">
        <f t="shared" si="51"/>
        <v>12</v>
      </c>
      <c r="C97" s="13">
        <f t="shared" si="52"/>
        <v>4</v>
      </c>
      <c r="D97" s="88">
        <f t="shared" si="53"/>
        <v>1.25</v>
      </c>
      <c r="E97" s="70">
        <f t="shared" si="46"/>
        <v>0</v>
      </c>
      <c r="F97" s="70">
        <f t="shared" si="47"/>
        <v>0</v>
      </c>
      <c r="G97" s="89">
        <f t="shared" si="48"/>
        <v>1</v>
      </c>
      <c r="H97" s="70">
        <f t="shared" si="38"/>
        <v>1</v>
      </c>
      <c r="I97" s="71">
        <f t="shared" si="58"/>
        <v>0</v>
      </c>
      <c r="J97" s="96"/>
      <c r="K97" s="96"/>
      <c r="L97" s="96"/>
      <c r="M97" s="96"/>
      <c r="N97" s="97"/>
      <c r="O97" s="97"/>
      <c r="P97" s="108">
        <f t="shared" si="54"/>
        <v>0</v>
      </c>
      <c r="Q97" s="75">
        <f t="shared" si="39"/>
        <v>0</v>
      </c>
      <c r="R97" s="91">
        <f>(SUMIF($B$21:B97,B97,$Q$21:Q97))</f>
        <v>0</v>
      </c>
      <c r="S97" s="93">
        <f t="shared" si="64"/>
        <v>-2.4166666666666665</v>
      </c>
      <c r="T97" s="32">
        <f t="shared" si="40"/>
        <v>0</v>
      </c>
      <c r="U97" s="94">
        <f t="shared" si="41"/>
        <v>0</v>
      </c>
      <c r="V97" s="9">
        <f t="shared" si="49"/>
        <v>0</v>
      </c>
      <c r="W97" s="9">
        <f t="shared" si="42"/>
        <v>0</v>
      </c>
      <c r="X97" s="9">
        <f t="shared" si="50"/>
        <v>0</v>
      </c>
      <c r="Y97" s="93">
        <f t="shared" si="43"/>
        <v>0</v>
      </c>
      <c r="Z97" s="93">
        <f t="shared" si="44"/>
        <v>0</v>
      </c>
      <c r="AA97" s="9">
        <f t="shared" si="59"/>
        <v>0</v>
      </c>
      <c r="AB97" s="100"/>
      <c r="AC97" s="101"/>
      <c r="AD97" s="9">
        <f t="shared" si="45"/>
        <v>0</v>
      </c>
      <c r="AE97" s="96"/>
      <c r="AF97" s="98"/>
      <c r="AG97" s="98"/>
      <c r="AH97" s="96"/>
      <c r="AI97" s="96"/>
      <c r="AJ97" s="96"/>
      <c r="AK97" s="99"/>
      <c r="AL97" s="9">
        <f t="shared" si="60"/>
        <v>0</v>
      </c>
      <c r="AM97" s="9">
        <f t="shared" si="61"/>
        <v>7</v>
      </c>
      <c r="AN97" s="9">
        <f t="shared" si="62"/>
        <v>0.125</v>
      </c>
      <c r="AO97" s="113"/>
      <c r="AP97" s="113"/>
      <c r="AQ97" s="113"/>
      <c r="AR97" s="113"/>
      <c r="AS97" s="34">
        <f t="shared" si="55"/>
        <v>44637</v>
      </c>
      <c r="AT97" s="14">
        <f t="shared" si="56"/>
        <v>0</v>
      </c>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5">
        <f t="shared" si="57"/>
        <v>0</v>
      </c>
    </row>
    <row r="98" spans="1:73" ht="27" customHeight="1" x14ac:dyDescent="0.15">
      <c r="A98" s="29">
        <f t="shared" si="63"/>
        <v>44638</v>
      </c>
      <c r="B98" s="13">
        <f t="shared" si="51"/>
        <v>12</v>
      </c>
      <c r="C98" s="13">
        <f t="shared" si="52"/>
        <v>5</v>
      </c>
      <c r="D98" s="88">
        <f t="shared" si="53"/>
        <v>1.25</v>
      </c>
      <c r="E98" s="70">
        <f t="shared" si="46"/>
        <v>0</v>
      </c>
      <c r="F98" s="70">
        <f t="shared" si="47"/>
        <v>0</v>
      </c>
      <c r="G98" s="89">
        <f t="shared" si="48"/>
        <v>1</v>
      </c>
      <c r="H98" s="70">
        <f t="shared" si="38"/>
        <v>1</v>
      </c>
      <c r="I98" s="71">
        <f t="shared" si="58"/>
        <v>0</v>
      </c>
      <c r="J98" s="96"/>
      <c r="K98" s="96"/>
      <c r="L98" s="96"/>
      <c r="M98" s="96"/>
      <c r="N98" s="97"/>
      <c r="O98" s="97"/>
      <c r="P98" s="108">
        <f t="shared" si="54"/>
        <v>0</v>
      </c>
      <c r="Q98" s="75">
        <f t="shared" si="39"/>
        <v>0</v>
      </c>
      <c r="R98" s="91">
        <f>(SUMIF($B$21:B98,B98,$Q$21:Q98))</f>
        <v>0</v>
      </c>
      <c r="S98" s="93">
        <f t="shared" si="64"/>
        <v>-2.4166666666666665</v>
      </c>
      <c r="T98" s="32">
        <f t="shared" si="40"/>
        <v>0</v>
      </c>
      <c r="U98" s="94">
        <f t="shared" si="41"/>
        <v>0</v>
      </c>
      <c r="V98" s="9">
        <f t="shared" si="49"/>
        <v>0</v>
      </c>
      <c r="W98" s="9">
        <f t="shared" si="42"/>
        <v>0</v>
      </c>
      <c r="X98" s="9">
        <f t="shared" si="50"/>
        <v>0</v>
      </c>
      <c r="Y98" s="93">
        <f t="shared" si="43"/>
        <v>0</v>
      </c>
      <c r="Z98" s="93">
        <f t="shared" si="44"/>
        <v>0</v>
      </c>
      <c r="AA98" s="9">
        <f t="shared" si="59"/>
        <v>0</v>
      </c>
      <c r="AB98" s="100"/>
      <c r="AC98" s="101"/>
      <c r="AD98" s="9">
        <f t="shared" si="45"/>
        <v>0</v>
      </c>
      <c r="AE98" s="96"/>
      <c r="AF98" s="98"/>
      <c r="AG98" s="98"/>
      <c r="AH98" s="96"/>
      <c r="AI98" s="96"/>
      <c r="AJ98" s="96"/>
      <c r="AK98" s="99"/>
      <c r="AL98" s="9">
        <f t="shared" si="60"/>
        <v>0</v>
      </c>
      <c r="AM98" s="9">
        <f t="shared" si="61"/>
        <v>7</v>
      </c>
      <c r="AN98" s="9">
        <f t="shared" si="62"/>
        <v>0.125</v>
      </c>
      <c r="AO98" s="113"/>
      <c r="AP98" s="113"/>
      <c r="AQ98" s="113"/>
      <c r="AR98" s="113"/>
      <c r="AS98" s="34">
        <f t="shared" si="55"/>
        <v>44638</v>
      </c>
      <c r="AT98" s="14">
        <f t="shared" si="56"/>
        <v>0</v>
      </c>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5">
        <f t="shared" si="57"/>
        <v>0</v>
      </c>
    </row>
    <row r="99" spans="1:73" ht="27" customHeight="1" x14ac:dyDescent="0.15">
      <c r="A99" s="29">
        <f t="shared" si="63"/>
        <v>44639</v>
      </c>
      <c r="B99" s="13">
        <f t="shared" si="51"/>
        <v>12</v>
      </c>
      <c r="C99" s="13">
        <f t="shared" si="52"/>
        <v>6</v>
      </c>
      <c r="D99" s="88">
        <f t="shared" si="53"/>
        <v>1.25</v>
      </c>
      <c r="E99" s="70">
        <f t="shared" si="46"/>
        <v>0</v>
      </c>
      <c r="F99" s="70">
        <f t="shared" si="47"/>
        <v>0</v>
      </c>
      <c r="G99" s="89">
        <f t="shared" si="48"/>
        <v>1</v>
      </c>
      <c r="H99" s="70">
        <f t="shared" si="38"/>
        <v>1</v>
      </c>
      <c r="I99" s="71">
        <f t="shared" si="58"/>
        <v>0</v>
      </c>
      <c r="J99" s="96"/>
      <c r="K99" s="96"/>
      <c r="L99" s="96"/>
      <c r="M99" s="96"/>
      <c r="N99" s="97"/>
      <c r="O99" s="97"/>
      <c r="P99" s="108">
        <f t="shared" si="54"/>
        <v>0</v>
      </c>
      <c r="Q99" s="75">
        <f t="shared" si="39"/>
        <v>0</v>
      </c>
      <c r="R99" s="91">
        <f>(SUMIF($B$21:B99,B99,$Q$21:Q99))</f>
        <v>0</v>
      </c>
      <c r="S99" s="93">
        <f t="shared" si="64"/>
        <v>-2.4166666666666665</v>
      </c>
      <c r="T99" s="32">
        <f t="shared" si="40"/>
        <v>0</v>
      </c>
      <c r="U99" s="94">
        <f t="shared" si="41"/>
        <v>0</v>
      </c>
      <c r="V99" s="9">
        <f t="shared" si="49"/>
        <v>0</v>
      </c>
      <c r="W99" s="9">
        <f t="shared" si="42"/>
        <v>0</v>
      </c>
      <c r="X99" s="9">
        <f t="shared" si="50"/>
        <v>0</v>
      </c>
      <c r="Y99" s="93">
        <f t="shared" si="43"/>
        <v>0</v>
      </c>
      <c r="Z99" s="93">
        <f t="shared" si="44"/>
        <v>0</v>
      </c>
      <c r="AA99" s="9">
        <f t="shared" si="59"/>
        <v>0</v>
      </c>
      <c r="AB99" s="100"/>
      <c r="AC99" s="101"/>
      <c r="AD99" s="9">
        <f t="shared" si="45"/>
        <v>0</v>
      </c>
      <c r="AE99" s="96"/>
      <c r="AF99" s="98"/>
      <c r="AG99" s="98"/>
      <c r="AH99" s="96"/>
      <c r="AI99" s="96"/>
      <c r="AJ99" s="96"/>
      <c r="AK99" s="99"/>
      <c r="AL99" s="9">
        <f t="shared" si="60"/>
        <v>0</v>
      </c>
      <c r="AM99" s="9">
        <f t="shared" si="61"/>
        <v>7</v>
      </c>
      <c r="AN99" s="9">
        <f t="shared" si="62"/>
        <v>0.125</v>
      </c>
      <c r="AO99" s="113"/>
      <c r="AP99" s="113"/>
      <c r="AQ99" s="113"/>
      <c r="AR99" s="113"/>
      <c r="AS99" s="34">
        <f t="shared" si="55"/>
        <v>44639</v>
      </c>
      <c r="AT99" s="14">
        <f t="shared" si="56"/>
        <v>0</v>
      </c>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5">
        <f t="shared" si="57"/>
        <v>0</v>
      </c>
    </row>
    <row r="100" spans="1:73" ht="27" customHeight="1" x14ac:dyDescent="0.15">
      <c r="A100" s="29">
        <f t="shared" si="63"/>
        <v>44640</v>
      </c>
      <c r="B100" s="13">
        <f t="shared" si="51"/>
        <v>12</v>
      </c>
      <c r="C100" s="13">
        <f t="shared" si="52"/>
        <v>7</v>
      </c>
      <c r="D100" s="88">
        <f t="shared" si="53"/>
        <v>1.25</v>
      </c>
      <c r="E100" s="70">
        <f t="shared" si="46"/>
        <v>0</v>
      </c>
      <c r="F100" s="70">
        <f t="shared" si="47"/>
        <v>0</v>
      </c>
      <c r="G100" s="89">
        <f t="shared" si="48"/>
        <v>1.5</v>
      </c>
      <c r="H100" s="70">
        <f t="shared" si="38"/>
        <v>1</v>
      </c>
      <c r="I100" s="71">
        <f t="shared" si="58"/>
        <v>0</v>
      </c>
      <c r="J100" s="96"/>
      <c r="K100" s="96"/>
      <c r="L100" s="96"/>
      <c r="M100" s="96"/>
      <c r="N100" s="97"/>
      <c r="O100" s="97"/>
      <c r="P100" s="108">
        <f t="shared" si="54"/>
        <v>0</v>
      </c>
      <c r="Q100" s="75">
        <f t="shared" si="39"/>
        <v>0</v>
      </c>
      <c r="R100" s="91">
        <f>(SUMIF($B$21:B100,B100,$Q$21:Q100))</f>
        <v>0</v>
      </c>
      <c r="S100" s="93">
        <f t="shared" si="64"/>
        <v>-2.4166666666666665</v>
      </c>
      <c r="T100" s="32">
        <f t="shared" si="40"/>
        <v>0</v>
      </c>
      <c r="U100" s="94">
        <f t="shared" si="41"/>
        <v>0</v>
      </c>
      <c r="V100" s="9">
        <f t="shared" si="49"/>
        <v>0</v>
      </c>
      <c r="W100" s="9">
        <f t="shared" si="42"/>
        <v>0</v>
      </c>
      <c r="X100" s="9">
        <f t="shared" si="50"/>
        <v>0</v>
      </c>
      <c r="Y100" s="93">
        <f t="shared" si="43"/>
        <v>0</v>
      </c>
      <c r="Z100" s="93">
        <f t="shared" si="44"/>
        <v>0</v>
      </c>
      <c r="AA100" s="9">
        <f t="shared" si="59"/>
        <v>0</v>
      </c>
      <c r="AB100" s="100"/>
      <c r="AC100" s="101"/>
      <c r="AD100" s="9">
        <f t="shared" si="45"/>
        <v>0</v>
      </c>
      <c r="AE100" s="96"/>
      <c r="AF100" s="98"/>
      <c r="AG100" s="98"/>
      <c r="AH100" s="96"/>
      <c r="AI100" s="96"/>
      <c r="AJ100" s="96"/>
      <c r="AK100" s="99"/>
      <c r="AL100" s="9">
        <f t="shared" si="60"/>
        <v>0</v>
      </c>
      <c r="AM100" s="9">
        <f t="shared" si="61"/>
        <v>7</v>
      </c>
      <c r="AN100" s="9">
        <f t="shared" si="62"/>
        <v>0.125</v>
      </c>
      <c r="AO100" s="113"/>
      <c r="AP100" s="113"/>
      <c r="AQ100" s="113"/>
      <c r="AR100" s="113"/>
      <c r="AS100" s="34">
        <f t="shared" si="55"/>
        <v>44640</v>
      </c>
      <c r="AT100" s="14">
        <f t="shared" si="56"/>
        <v>0</v>
      </c>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5">
        <f t="shared" si="57"/>
        <v>0</v>
      </c>
    </row>
    <row r="101" spans="1:73" ht="27" customHeight="1" x14ac:dyDescent="0.15">
      <c r="A101" s="29">
        <f t="shared" si="63"/>
        <v>44641</v>
      </c>
      <c r="B101" s="13">
        <f t="shared" si="51"/>
        <v>12</v>
      </c>
      <c r="C101" s="13">
        <f t="shared" si="52"/>
        <v>1</v>
      </c>
      <c r="D101" s="88">
        <f t="shared" si="53"/>
        <v>1.25</v>
      </c>
      <c r="E101" s="70">
        <f t="shared" si="46"/>
        <v>0</v>
      </c>
      <c r="F101" s="70">
        <f t="shared" si="47"/>
        <v>0</v>
      </c>
      <c r="G101" s="89">
        <f t="shared" si="48"/>
        <v>1</v>
      </c>
      <c r="H101" s="70">
        <f t="shared" si="38"/>
        <v>1</v>
      </c>
      <c r="I101" s="71">
        <f t="shared" si="58"/>
        <v>0</v>
      </c>
      <c r="J101" s="96"/>
      <c r="K101" s="96"/>
      <c r="L101" s="96"/>
      <c r="M101" s="96"/>
      <c r="N101" s="97"/>
      <c r="O101" s="97"/>
      <c r="P101" s="108">
        <f t="shared" si="54"/>
        <v>0</v>
      </c>
      <c r="Q101" s="75">
        <f t="shared" si="39"/>
        <v>0</v>
      </c>
      <c r="R101" s="91">
        <f>(SUMIF($B$21:B101,B101,$Q$21:Q101))</f>
        <v>0</v>
      </c>
      <c r="S101" s="93">
        <f t="shared" si="64"/>
        <v>-2.4166666666666665</v>
      </c>
      <c r="T101" s="32">
        <f t="shared" si="40"/>
        <v>0</v>
      </c>
      <c r="U101" s="94">
        <f t="shared" si="41"/>
        <v>0</v>
      </c>
      <c r="V101" s="9">
        <f t="shared" si="49"/>
        <v>0</v>
      </c>
      <c r="W101" s="9">
        <f t="shared" si="42"/>
        <v>0</v>
      </c>
      <c r="X101" s="9">
        <f t="shared" si="50"/>
        <v>0</v>
      </c>
      <c r="Y101" s="93">
        <f t="shared" si="43"/>
        <v>0</v>
      </c>
      <c r="Z101" s="93">
        <f t="shared" si="44"/>
        <v>0</v>
      </c>
      <c r="AA101" s="9">
        <f t="shared" si="59"/>
        <v>0</v>
      </c>
      <c r="AB101" s="100"/>
      <c r="AC101" s="101"/>
      <c r="AD101" s="9">
        <f t="shared" si="45"/>
        <v>0</v>
      </c>
      <c r="AE101" s="96"/>
      <c r="AF101" s="98"/>
      <c r="AG101" s="98"/>
      <c r="AH101" s="96"/>
      <c r="AI101" s="96"/>
      <c r="AJ101" s="96"/>
      <c r="AK101" s="99"/>
      <c r="AL101" s="9">
        <f t="shared" si="60"/>
        <v>0</v>
      </c>
      <c r="AM101" s="9">
        <f t="shared" si="61"/>
        <v>7</v>
      </c>
      <c r="AN101" s="9">
        <f t="shared" si="62"/>
        <v>0.125</v>
      </c>
      <c r="AO101" s="113"/>
      <c r="AP101" s="113"/>
      <c r="AQ101" s="113"/>
      <c r="AR101" s="113"/>
      <c r="AS101" s="34">
        <f t="shared" si="55"/>
        <v>44641</v>
      </c>
      <c r="AT101" s="14">
        <f t="shared" si="56"/>
        <v>0</v>
      </c>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5">
        <f t="shared" si="57"/>
        <v>0</v>
      </c>
    </row>
    <row r="102" spans="1:73" ht="27" customHeight="1" x14ac:dyDescent="0.15">
      <c r="A102" s="29">
        <f t="shared" si="63"/>
        <v>44642</v>
      </c>
      <c r="B102" s="13">
        <f t="shared" si="51"/>
        <v>13</v>
      </c>
      <c r="C102" s="13">
        <f t="shared" si="52"/>
        <v>2</v>
      </c>
      <c r="D102" s="88">
        <f t="shared" si="53"/>
        <v>1.25</v>
      </c>
      <c r="E102" s="70">
        <f t="shared" si="46"/>
        <v>0</v>
      </c>
      <c r="F102" s="70">
        <f t="shared" si="47"/>
        <v>0</v>
      </c>
      <c r="G102" s="89">
        <f t="shared" si="48"/>
        <v>1</v>
      </c>
      <c r="H102" s="70">
        <f t="shared" si="38"/>
        <v>1</v>
      </c>
      <c r="I102" s="71">
        <f t="shared" si="58"/>
        <v>0</v>
      </c>
      <c r="J102" s="96"/>
      <c r="K102" s="96"/>
      <c r="L102" s="96"/>
      <c r="M102" s="96"/>
      <c r="N102" s="97"/>
      <c r="O102" s="97"/>
      <c r="P102" s="108">
        <f t="shared" si="54"/>
        <v>0</v>
      </c>
      <c r="Q102" s="75">
        <f t="shared" si="39"/>
        <v>0</v>
      </c>
      <c r="R102" s="91">
        <f>(SUMIF($B$21:B102,B102,$Q$21:Q102))</f>
        <v>0</v>
      </c>
      <c r="S102" s="93">
        <f t="shared" si="64"/>
        <v>-2.4166666666666665</v>
      </c>
      <c r="T102" s="32">
        <f t="shared" si="40"/>
        <v>0</v>
      </c>
      <c r="U102" s="94">
        <f t="shared" si="41"/>
        <v>0</v>
      </c>
      <c r="V102" s="9">
        <f t="shared" si="49"/>
        <v>0</v>
      </c>
      <c r="W102" s="9">
        <f t="shared" si="42"/>
        <v>0</v>
      </c>
      <c r="X102" s="9">
        <f t="shared" si="50"/>
        <v>0</v>
      </c>
      <c r="Y102" s="93">
        <f t="shared" si="43"/>
        <v>0</v>
      </c>
      <c r="Z102" s="93">
        <f t="shared" si="44"/>
        <v>0</v>
      </c>
      <c r="AA102" s="9">
        <f t="shared" si="59"/>
        <v>0</v>
      </c>
      <c r="AB102" s="100"/>
      <c r="AC102" s="101"/>
      <c r="AD102" s="9">
        <f t="shared" si="45"/>
        <v>0</v>
      </c>
      <c r="AE102" s="96"/>
      <c r="AF102" s="98"/>
      <c r="AG102" s="98"/>
      <c r="AH102" s="96"/>
      <c r="AI102" s="96"/>
      <c r="AJ102" s="96"/>
      <c r="AK102" s="99"/>
      <c r="AL102" s="9">
        <f t="shared" si="60"/>
        <v>0</v>
      </c>
      <c r="AM102" s="9">
        <f t="shared" si="61"/>
        <v>7</v>
      </c>
      <c r="AN102" s="9">
        <f t="shared" si="62"/>
        <v>0.125</v>
      </c>
      <c r="AO102" s="113"/>
      <c r="AP102" s="113"/>
      <c r="AQ102" s="113"/>
      <c r="AR102" s="113"/>
      <c r="AS102" s="34">
        <f t="shared" si="55"/>
        <v>44642</v>
      </c>
      <c r="AT102" s="14">
        <f t="shared" si="56"/>
        <v>0</v>
      </c>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5">
        <f t="shared" si="57"/>
        <v>0</v>
      </c>
    </row>
    <row r="103" spans="1:73" ht="27" customHeight="1" x14ac:dyDescent="0.15">
      <c r="A103" s="29">
        <f t="shared" si="63"/>
        <v>44643</v>
      </c>
      <c r="B103" s="13">
        <f t="shared" si="51"/>
        <v>13</v>
      </c>
      <c r="C103" s="13">
        <f t="shared" si="52"/>
        <v>3</v>
      </c>
      <c r="D103" s="88">
        <f t="shared" si="53"/>
        <v>1.25</v>
      </c>
      <c r="E103" s="70">
        <f t="shared" si="46"/>
        <v>0</v>
      </c>
      <c r="F103" s="70">
        <f t="shared" si="47"/>
        <v>0</v>
      </c>
      <c r="G103" s="89">
        <f t="shared" si="48"/>
        <v>1</v>
      </c>
      <c r="H103" s="70">
        <f t="shared" si="38"/>
        <v>1</v>
      </c>
      <c r="I103" s="71">
        <f t="shared" si="58"/>
        <v>0</v>
      </c>
      <c r="J103" s="96"/>
      <c r="K103" s="96"/>
      <c r="L103" s="96"/>
      <c r="M103" s="96"/>
      <c r="N103" s="97"/>
      <c r="O103" s="97"/>
      <c r="P103" s="108">
        <f t="shared" si="54"/>
        <v>0</v>
      </c>
      <c r="Q103" s="75">
        <f t="shared" si="39"/>
        <v>0</v>
      </c>
      <c r="R103" s="91">
        <f>(SUMIF($B$21:B103,B103,$Q$21:Q103))</f>
        <v>0</v>
      </c>
      <c r="S103" s="93">
        <f t="shared" si="64"/>
        <v>-2.4166666666666665</v>
      </c>
      <c r="T103" s="32">
        <f t="shared" si="40"/>
        <v>0</v>
      </c>
      <c r="U103" s="94">
        <f t="shared" si="41"/>
        <v>0</v>
      </c>
      <c r="V103" s="9">
        <f t="shared" si="49"/>
        <v>0</v>
      </c>
      <c r="W103" s="9">
        <f t="shared" si="42"/>
        <v>0</v>
      </c>
      <c r="X103" s="9">
        <f t="shared" si="50"/>
        <v>0</v>
      </c>
      <c r="Y103" s="93">
        <f t="shared" si="43"/>
        <v>0</v>
      </c>
      <c r="Z103" s="93">
        <f t="shared" si="44"/>
        <v>0</v>
      </c>
      <c r="AA103" s="9">
        <f t="shared" si="59"/>
        <v>0</v>
      </c>
      <c r="AB103" s="100"/>
      <c r="AC103" s="101"/>
      <c r="AD103" s="9">
        <f t="shared" si="45"/>
        <v>0</v>
      </c>
      <c r="AE103" s="96"/>
      <c r="AF103" s="98"/>
      <c r="AG103" s="98"/>
      <c r="AH103" s="96"/>
      <c r="AI103" s="96"/>
      <c r="AJ103" s="96"/>
      <c r="AK103" s="99"/>
      <c r="AL103" s="9">
        <f t="shared" si="60"/>
        <v>0</v>
      </c>
      <c r="AM103" s="9">
        <f t="shared" si="61"/>
        <v>7</v>
      </c>
      <c r="AN103" s="9">
        <f t="shared" si="62"/>
        <v>0.125</v>
      </c>
      <c r="AO103" s="113"/>
      <c r="AP103" s="113"/>
      <c r="AQ103" s="113"/>
      <c r="AR103" s="113"/>
      <c r="AS103" s="34">
        <f t="shared" si="55"/>
        <v>44643</v>
      </c>
      <c r="AT103" s="14">
        <f t="shared" si="56"/>
        <v>0</v>
      </c>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5">
        <f t="shared" si="57"/>
        <v>0</v>
      </c>
    </row>
    <row r="104" spans="1:73" ht="27" customHeight="1" x14ac:dyDescent="0.15">
      <c r="A104" s="29">
        <f t="shared" si="63"/>
        <v>44644</v>
      </c>
      <c r="B104" s="13">
        <f t="shared" si="51"/>
        <v>13</v>
      </c>
      <c r="C104" s="13">
        <f t="shared" si="52"/>
        <v>4</v>
      </c>
      <c r="D104" s="88">
        <f t="shared" si="53"/>
        <v>1.25</v>
      </c>
      <c r="E104" s="70">
        <f t="shared" si="46"/>
        <v>0</v>
      </c>
      <c r="F104" s="70">
        <f t="shared" si="47"/>
        <v>0</v>
      </c>
      <c r="G104" s="89">
        <f t="shared" si="48"/>
        <v>1</v>
      </c>
      <c r="H104" s="70">
        <f t="shared" si="38"/>
        <v>1</v>
      </c>
      <c r="I104" s="71">
        <f t="shared" si="58"/>
        <v>0</v>
      </c>
      <c r="J104" s="96"/>
      <c r="K104" s="96"/>
      <c r="L104" s="96"/>
      <c r="M104" s="96"/>
      <c r="N104" s="97"/>
      <c r="O104" s="97"/>
      <c r="P104" s="108">
        <f t="shared" si="54"/>
        <v>0</v>
      </c>
      <c r="Q104" s="75">
        <f t="shared" si="39"/>
        <v>0</v>
      </c>
      <c r="R104" s="91">
        <f>(SUMIF($B$21:B104,B104,$Q$21:Q104))</f>
        <v>0</v>
      </c>
      <c r="S104" s="93">
        <f t="shared" si="64"/>
        <v>-2.4166666666666665</v>
      </c>
      <c r="T104" s="32">
        <f t="shared" si="40"/>
        <v>0</v>
      </c>
      <c r="U104" s="94">
        <f t="shared" si="41"/>
        <v>0</v>
      </c>
      <c r="V104" s="9">
        <f t="shared" si="49"/>
        <v>0</v>
      </c>
      <c r="W104" s="9">
        <f t="shared" si="42"/>
        <v>0</v>
      </c>
      <c r="X104" s="9">
        <f t="shared" si="50"/>
        <v>0</v>
      </c>
      <c r="Y104" s="93">
        <f t="shared" si="43"/>
        <v>0</v>
      </c>
      <c r="Z104" s="93">
        <f t="shared" si="44"/>
        <v>0</v>
      </c>
      <c r="AA104" s="9">
        <f t="shared" si="59"/>
        <v>0</v>
      </c>
      <c r="AB104" s="100"/>
      <c r="AC104" s="101"/>
      <c r="AD104" s="9">
        <f t="shared" si="45"/>
        <v>0</v>
      </c>
      <c r="AE104" s="96"/>
      <c r="AF104" s="98"/>
      <c r="AG104" s="98"/>
      <c r="AH104" s="96"/>
      <c r="AI104" s="96"/>
      <c r="AJ104" s="96"/>
      <c r="AK104" s="99"/>
      <c r="AL104" s="9">
        <f t="shared" si="60"/>
        <v>0</v>
      </c>
      <c r="AM104" s="9">
        <f t="shared" si="61"/>
        <v>7</v>
      </c>
      <c r="AN104" s="9">
        <f t="shared" si="62"/>
        <v>0.125</v>
      </c>
      <c r="AO104" s="113"/>
      <c r="AP104" s="113"/>
      <c r="AQ104" s="113"/>
      <c r="AR104" s="113"/>
      <c r="AS104" s="34">
        <f t="shared" si="55"/>
        <v>44644</v>
      </c>
      <c r="AT104" s="14">
        <f t="shared" si="56"/>
        <v>0</v>
      </c>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5">
        <f t="shared" si="57"/>
        <v>0</v>
      </c>
    </row>
    <row r="105" spans="1:73" ht="27" customHeight="1" x14ac:dyDescent="0.15">
      <c r="A105" s="29">
        <f t="shared" si="63"/>
        <v>44645</v>
      </c>
      <c r="B105" s="13">
        <f t="shared" si="51"/>
        <v>13</v>
      </c>
      <c r="C105" s="13">
        <f t="shared" si="52"/>
        <v>5</v>
      </c>
      <c r="D105" s="88">
        <f t="shared" si="53"/>
        <v>1.25</v>
      </c>
      <c r="E105" s="70">
        <f t="shared" si="46"/>
        <v>0</v>
      </c>
      <c r="F105" s="70">
        <f t="shared" si="47"/>
        <v>0</v>
      </c>
      <c r="G105" s="89">
        <f t="shared" si="48"/>
        <v>1</v>
      </c>
      <c r="H105" s="70">
        <f t="shared" si="38"/>
        <v>1</v>
      </c>
      <c r="I105" s="71">
        <f t="shared" si="58"/>
        <v>0</v>
      </c>
      <c r="J105" s="96"/>
      <c r="K105" s="96"/>
      <c r="L105" s="96"/>
      <c r="M105" s="96"/>
      <c r="N105" s="97"/>
      <c r="O105" s="97"/>
      <c r="P105" s="108">
        <f t="shared" si="54"/>
        <v>0</v>
      </c>
      <c r="Q105" s="75">
        <f t="shared" si="39"/>
        <v>0</v>
      </c>
      <c r="R105" s="91">
        <f>(SUMIF($B$21:B105,B105,$Q$21:Q105))</f>
        <v>0</v>
      </c>
      <c r="S105" s="93">
        <f t="shared" si="64"/>
        <v>-2.4166666666666665</v>
      </c>
      <c r="T105" s="32">
        <f t="shared" si="40"/>
        <v>0</v>
      </c>
      <c r="U105" s="94">
        <f t="shared" si="41"/>
        <v>0</v>
      </c>
      <c r="V105" s="9">
        <f t="shared" si="49"/>
        <v>0</v>
      </c>
      <c r="W105" s="9">
        <f t="shared" si="42"/>
        <v>0</v>
      </c>
      <c r="X105" s="9">
        <f t="shared" si="50"/>
        <v>0</v>
      </c>
      <c r="Y105" s="93">
        <f t="shared" si="43"/>
        <v>0</v>
      </c>
      <c r="Z105" s="93">
        <f t="shared" si="44"/>
        <v>0</v>
      </c>
      <c r="AA105" s="9">
        <f t="shared" si="59"/>
        <v>0</v>
      </c>
      <c r="AB105" s="100"/>
      <c r="AC105" s="101"/>
      <c r="AD105" s="9">
        <f t="shared" si="45"/>
        <v>0</v>
      </c>
      <c r="AE105" s="96"/>
      <c r="AF105" s="98"/>
      <c r="AG105" s="98"/>
      <c r="AH105" s="96"/>
      <c r="AI105" s="96"/>
      <c r="AJ105" s="96"/>
      <c r="AK105" s="99"/>
      <c r="AL105" s="9">
        <f t="shared" si="60"/>
        <v>0</v>
      </c>
      <c r="AM105" s="9">
        <f t="shared" si="61"/>
        <v>7</v>
      </c>
      <c r="AN105" s="9">
        <f t="shared" si="62"/>
        <v>0.125</v>
      </c>
      <c r="AO105" s="113"/>
      <c r="AP105" s="113"/>
      <c r="AQ105" s="113"/>
      <c r="AR105" s="113"/>
      <c r="AS105" s="34">
        <f t="shared" si="55"/>
        <v>44645</v>
      </c>
      <c r="AT105" s="14">
        <f t="shared" si="56"/>
        <v>0</v>
      </c>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5">
        <f t="shared" si="57"/>
        <v>0</v>
      </c>
    </row>
    <row r="106" spans="1:73" ht="27" customHeight="1" x14ac:dyDescent="0.15">
      <c r="A106" s="29">
        <f t="shared" si="63"/>
        <v>44646</v>
      </c>
      <c r="B106" s="13">
        <f t="shared" si="51"/>
        <v>13</v>
      </c>
      <c r="C106" s="13">
        <f t="shared" si="52"/>
        <v>6</v>
      </c>
      <c r="D106" s="88">
        <f t="shared" si="53"/>
        <v>1.25</v>
      </c>
      <c r="E106" s="70">
        <f t="shared" si="46"/>
        <v>0</v>
      </c>
      <c r="F106" s="70">
        <f t="shared" si="47"/>
        <v>0</v>
      </c>
      <c r="G106" s="89">
        <f t="shared" si="48"/>
        <v>1</v>
      </c>
      <c r="H106" s="70">
        <f t="shared" si="38"/>
        <v>1</v>
      </c>
      <c r="I106" s="71">
        <f t="shared" si="58"/>
        <v>0</v>
      </c>
      <c r="J106" s="96"/>
      <c r="K106" s="96"/>
      <c r="L106" s="96"/>
      <c r="M106" s="96"/>
      <c r="N106" s="97"/>
      <c r="O106" s="97"/>
      <c r="P106" s="108">
        <f t="shared" si="54"/>
        <v>0</v>
      </c>
      <c r="Q106" s="75">
        <f t="shared" si="39"/>
        <v>0</v>
      </c>
      <c r="R106" s="91">
        <f>(SUMIF($B$21:B106,B106,$Q$21:Q106))</f>
        <v>0</v>
      </c>
      <c r="S106" s="93">
        <f t="shared" si="64"/>
        <v>-2.4166666666666665</v>
      </c>
      <c r="T106" s="32">
        <f t="shared" si="40"/>
        <v>0</v>
      </c>
      <c r="U106" s="94">
        <f t="shared" si="41"/>
        <v>0</v>
      </c>
      <c r="V106" s="9">
        <f t="shared" si="49"/>
        <v>0</v>
      </c>
      <c r="W106" s="9">
        <f t="shared" si="42"/>
        <v>0</v>
      </c>
      <c r="X106" s="9">
        <f t="shared" si="50"/>
        <v>0</v>
      </c>
      <c r="Y106" s="93">
        <f t="shared" si="43"/>
        <v>0</v>
      </c>
      <c r="Z106" s="93">
        <f t="shared" si="44"/>
        <v>0</v>
      </c>
      <c r="AA106" s="9">
        <f t="shared" si="59"/>
        <v>0</v>
      </c>
      <c r="AB106" s="100"/>
      <c r="AC106" s="101"/>
      <c r="AD106" s="9">
        <f t="shared" si="45"/>
        <v>0</v>
      </c>
      <c r="AE106" s="96"/>
      <c r="AF106" s="98"/>
      <c r="AG106" s="98"/>
      <c r="AH106" s="96"/>
      <c r="AI106" s="96"/>
      <c r="AJ106" s="96"/>
      <c r="AK106" s="99"/>
      <c r="AL106" s="9">
        <f t="shared" si="60"/>
        <v>0</v>
      </c>
      <c r="AM106" s="9">
        <f t="shared" si="61"/>
        <v>7</v>
      </c>
      <c r="AN106" s="9">
        <f t="shared" si="62"/>
        <v>0.125</v>
      </c>
      <c r="AO106" s="113"/>
      <c r="AP106" s="113"/>
      <c r="AQ106" s="113"/>
      <c r="AR106" s="113"/>
      <c r="AS106" s="34">
        <f t="shared" si="55"/>
        <v>44646</v>
      </c>
      <c r="AT106" s="14">
        <f t="shared" si="56"/>
        <v>0</v>
      </c>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5">
        <f t="shared" si="57"/>
        <v>0</v>
      </c>
    </row>
    <row r="107" spans="1:73" ht="27" customHeight="1" x14ac:dyDescent="0.15">
      <c r="A107" s="29">
        <f t="shared" si="63"/>
        <v>44647</v>
      </c>
      <c r="B107" s="13">
        <f t="shared" si="51"/>
        <v>13</v>
      </c>
      <c r="C107" s="13">
        <f t="shared" si="52"/>
        <v>7</v>
      </c>
      <c r="D107" s="88">
        <f t="shared" si="53"/>
        <v>1.25</v>
      </c>
      <c r="E107" s="70">
        <f t="shared" si="46"/>
        <v>0</v>
      </c>
      <c r="F107" s="70">
        <f t="shared" si="47"/>
        <v>0</v>
      </c>
      <c r="G107" s="89">
        <f t="shared" si="48"/>
        <v>1.5</v>
      </c>
      <c r="H107" s="70">
        <f t="shared" si="38"/>
        <v>1</v>
      </c>
      <c r="I107" s="71">
        <f t="shared" si="58"/>
        <v>0</v>
      </c>
      <c r="J107" s="96"/>
      <c r="K107" s="96"/>
      <c r="L107" s="96"/>
      <c r="M107" s="96"/>
      <c r="N107" s="97"/>
      <c r="O107" s="97"/>
      <c r="P107" s="108">
        <f t="shared" si="54"/>
        <v>0</v>
      </c>
      <c r="Q107" s="75">
        <f t="shared" si="39"/>
        <v>0</v>
      </c>
      <c r="R107" s="91">
        <f>(SUMIF($B$21:B107,B107,$Q$21:Q107))</f>
        <v>0</v>
      </c>
      <c r="S107" s="93">
        <f t="shared" si="64"/>
        <v>-2.4166666666666665</v>
      </c>
      <c r="T107" s="32">
        <f t="shared" si="40"/>
        <v>0</v>
      </c>
      <c r="U107" s="94">
        <f t="shared" si="41"/>
        <v>0</v>
      </c>
      <c r="V107" s="9">
        <f t="shared" si="49"/>
        <v>0</v>
      </c>
      <c r="W107" s="9">
        <f t="shared" si="42"/>
        <v>0</v>
      </c>
      <c r="X107" s="9">
        <f t="shared" si="50"/>
        <v>0</v>
      </c>
      <c r="Y107" s="93">
        <f t="shared" si="43"/>
        <v>0</v>
      </c>
      <c r="Z107" s="93">
        <f t="shared" si="44"/>
        <v>0</v>
      </c>
      <c r="AA107" s="9">
        <f t="shared" si="59"/>
        <v>0</v>
      </c>
      <c r="AB107" s="100"/>
      <c r="AC107" s="101"/>
      <c r="AD107" s="9">
        <f t="shared" si="45"/>
        <v>0</v>
      </c>
      <c r="AE107" s="96"/>
      <c r="AF107" s="98"/>
      <c r="AG107" s="98"/>
      <c r="AH107" s="96"/>
      <c r="AI107" s="96"/>
      <c r="AJ107" s="96"/>
      <c r="AK107" s="99"/>
      <c r="AL107" s="9">
        <f t="shared" si="60"/>
        <v>0</v>
      </c>
      <c r="AM107" s="9">
        <f t="shared" si="61"/>
        <v>7</v>
      </c>
      <c r="AN107" s="9">
        <f t="shared" si="62"/>
        <v>0.125</v>
      </c>
      <c r="AO107" s="113"/>
      <c r="AP107" s="113"/>
      <c r="AQ107" s="113"/>
      <c r="AR107" s="113"/>
      <c r="AS107" s="34">
        <f t="shared" si="55"/>
        <v>44647</v>
      </c>
      <c r="AT107" s="14">
        <f t="shared" si="56"/>
        <v>0</v>
      </c>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5">
        <f t="shared" si="57"/>
        <v>0</v>
      </c>
    </row>
    <row r="108" spans="1:73" ht="27" customHeight="1" x14ac:dyDescent="0.15">
      <c r="A108" s="29">
        <f t="shared" si="63"/>
        <v>44648</v>
      </c>
      <c r="B108" s="13">
        <f t="shared" si="51"/>
        <v>13</v>
      </c>
      <c r="C108" s="13">
        <f t="shared" si="52"/>
        <v>1</v>
      </c>
      <c r="D108" s="88">
        <f t="shared" si="53"/>
        <v>1.25</v>
      </c>
      <c r="E108" s="70">
        <f t="shared" si="46"/>
        <v>0</v>
      </c>
      <c r="F108" s="70">
        <f t="shared" si="47"/>
        <v>0</v>
      </c>
      <c r="G108" s="89">
        <f t="shared" si="48"/>
        <v>1</v>
      </c>
      <c r="H108" s="70">
        <f t="shared" si="38"/>
        <v>1</v>
      </c>
      <c r="I108" s="71">
        <f t="shared" si="58"/>
        <v>0</v>
      </c>
      <c r="J108" s="96"/>
      <c r="K108" s="96"/>
      <c r="L108" s="96"/>
      <c r="M108" s="96"/>
      <c r="N108" s="97"/>
      <c r="O108" s="97"/>
      <c r="P108" s="108">
        <f t="shared" si="54"/>
        <v>0</v>
      </c>
      <c r="Q108" s="75">
        <f t="shared" si="39"/>
        <v>0</v>
      </c>
      <c r="R108" s="91">
        <f>(SUMIF($B$21:B108,B108,$Q$21:Q108))</f>
        <v>0</v>
      </c>
      <c r="S108" s="93">
        <f t="shared" si="64"/>
        <v>-2.4166666666666665</v>
      </c>
      <c r="T108" s="32">
        <f t="shared" si="40"/>
        <v>0</v>
      </c>
      <c r="U108" s="94">
        <f t="shared" si="41"/>
        <v>0</v>
      </c>
      <c r="V108" s="9">
        <f t="shared" si="49"/>
        <v>0</v>
      </c>
      <c r="W108" s="9">
        <f t="shared" si="42"/>
        <v>0</v>
      </c>
      <c r="X108" s="9">
        <f t="shared" si="50"/>
        <v>0</v>
      </c>
      <c r="Y108" s="93">
        <f t="shared" si="43"/>
        <v>0</v>
      </c>
      <c r="Z108" s="93">
        <f t="shared" si="44"/>
        <v>0</v>
      </c>
      <c r="AA108" s="9">
        <f t="shared" si="59"/>
        <v>0</v>
      </c>
      <c r="AB108" s="100"/>
      <c r="AC108" s="101"/>
      <c r="AD108" s="9">
        <f t="shared" si="45"/>
        <v>0</v>
      </c>
      <c r="AE108" s="96"/>
      <c r="AF108" s="98"/>
      <c r="AG108" s="98"/>
      <c r="AH108" s="96"/>
      <c r="AI108" s="96"/>
      <c r="AJ108" s="96"/>
      <c r="AK108" s="99"/>
      <c r="AL108" s="9">
        <f t="shared" si="60"/>
        <v>0</v>
      </c>
      <c r="AM108" s="9">
        <f t="shared" si="61"/>
        <v>7</v>
      </c>
      <c r="AN108" s="9">
        <f t="shared" si="62"/>
        <v>0.125</v>
      </c>
      <c r="AO108" s="113"/>
      <c r="AP108" s="113"/>
      <c r="AQ108" s="113"/>
      <c r="AR108" s="113"/>
      <c r="AS108" s="34">
        <f t="shared" si="55"/>
        <v>44648</v>
      </c>
      <c r="AT108" s="14">
        <f t="shared" si="56"/>
        <v>0</v>
      </c>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5">
        <f t="shared" si="57"/>
        <v>0</v>
      </c>
    </row>
    <row r="109" spans="1:73" ht="27" customHeight="1" x14ac:dyDescent="0.15">
      <c r="A109" s="29">
        <f t="shared" si="63"/>
        <v>44649</v>
      </c>
      <c r="B109" s="13">
        <f t="shared" si="51"/>
        <v>14</v>
      </c>
      <c r="C109" s="13">
        <f t="shared" si="52"/>
        <v>2</v>
      </c>
      <c r="D109" s="88">
        <f t="shared" si="53"/>
        <v>1.25</v>
      </c>
      <c r="E109" s="70">
        <f t="shared" si="46"/>
        <v>0</v>
      </c>
      <c r="F109" s="70">
        <f t="shared" si="47"/>
        <v>0</v>
      </c>
      <c r="G109" s="89">
        <f t="shared" si="48"/>
        <v>1</v>
      </c>
      <c r="H109" s="70">
        <f t="shared" si="38"/>
        <v>1</v>
      </c>
      <c r="I109" s="71">
        <f t="shared" si="58"/>
        <v>0</v>
      </c>
      <c r="J109" s="96"/>
      <c r="K109" s="96"/>
      <c r="L109" s="96"/>
      <c r="M109" s="96"/>
      <c r="N109" s="97"/>
      <c r="O109" s="97"/>
      <c r="P109" s="108">
        <f t="shared" si="54"/>
        <v>0</v>
      </c>
      <c r="Q109" s="75">
        <f t="shared" si="39"/>
        <v>0</v>
      </c>
      <c r="R109" s="91">
        <f>(SUMIF($B$21:B109,B109,$Q$21:Q109))</f>
        <v>0</v>
      </c>
      <c r="S109" s="93">
        <f t="shared" si="64"/>
        <v>-2.4166666666666665</v>
      </c>
      <c r="T109" s="32">
        <f t="shared" si="40"/>
        <v>0</v>
      </c>
      <c r="U109" s="94">
        <f t="shared" si="41"/>
        <v>0</v>
      </c>
      <c r="V109" s="9">
        <f t="shared" si="49"/>
        <v>0</v>
      </c>
      <c r="W109" s="9">
        <f t="shared" si="42"/>
        <v>0</v>
      </c>
      <c r="X109" s="9">
        <f t="shared" si="50"/>
        <v>0</v>
      </c>
      <c r="Y109" s="93">
        <f t="shared" si="43"/>
        <v>0</v>
      </c>
      <c r="Z109" s="93">
        <f t="shared" si="44"/>
        <v>0</v>
      </c>
      <c r="AA109" s="9">
        <f t="shared" si="59"/>
        <v>0</v>
      </c>
      <c r="AB109" s="100"/>
      <c r="AC109" s="101"/>
      <c r="AD109" s="9">
        <f t="shared" si="45"/>
        <v>0</v>
      </c>
      <c r="AE109" s="96"/>
      <c r="AF109" s="98"/>
      <c r="AG109" s="98"/>
      <c r="AH109" s="96"/>
      <c r="AI109" s="96"/>
      <c r="AJ109" s="96"/>
      <c r="AK109" s="99"/>
      <c r="AL109" s="9">
        <f t="shared" si="60"/>
        <v>0</v>
      </c>
      <c r="AM109" s="9">
        <f t="shared" si="61"/>
        <v>7</v>
      </c>
      <c r="AN109" s="9">
        <f t="shared" si="62"/>
        <v>0.125</v>
      </c>
      <c r="AO109" s="113"/>
      <c r="AP109" s="113"/>
      <c r="AQ109" s="113"/>
      <c r="AR109" s="113"/>
      <c r="AS109" s="34">
        <f t="shared" si="55"/>
        <v>44649</v>
      </c>
      <c r="AT109" s="14">
        <f t="shared" si="56"/>
        <v>0</v>
      </c>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5">
        <f t="shared" si="57"/>
        <v>0</v>
      </c>
    </row>
    <row r="110" spans="1:73" ht="27" customHeight="1" x14ac:dyDescent="0.15">
      <c r="A110" s="29">
        <f t="shared" si="63"/>
        <v>44650</v>
      </c>
      <c r="B110" s="13">
        <f t="shared" si="51"/>
        <v>14</v>
      </c>
      <c r="C110" s="13">
        <f t="shared" si="52"/>
        <v>3</v>
      </c>
      <c r="D110" s="88">
        <f t="shared" si="53"/>
        <v>1.25</v>
      </c>
      <c r="E110" s="70">
        <f t="shared" si="46"/>
        <v>0</v>
      </c>
      <c r="F110" s="70">
        <f t="shared" si="47"/>
        <v>0</v>
      </c>
      <c r="G110" s="89">
        <f t="shared" si="48"/>
        <v>1</v>
      </c>
      <c r="H110" s="70">
        <f t="shared" si="38"/>
        <v>1</v>
      </c>
      <c r="I110" s="71">
        <f t="shared" si="58"/>
        <v>0</v>
      </c>
      <c r="J110" s="96"/>
      <c r="K110" s="96"/>
      <c r="L110" s="96"/>
      <c r="M110" s="96"/>
      <c r="N110" s="97"/>
      <c r="O110" s="97"/>
      <c r="P110" s="108">
        <f t="shared" si="54"/>
        <v>0</v>
      </c>
      <c r="Q110" s="75">
        <f t="shared" si="39"/>
        <v>0</v>
      </c>
      <c r="R110" s="91">
        <f>(SUMIF($B$21:B110,B110,$Q$21:Q110))</f>
        <v>0</v>
      </c>
      <c r="S110" s="93">
        <f t="shared" si="64"/>
        <v>-2.4166666666666665</v>
      </c>
      <c r="T110" s="32">
        <f t="shared" si="40"/>
        <v>0</v>
      </c>
      <c r="U110" s="94">
        <f t="shared" si="41"/>
        <v>0</v>
      </c>
      <c r="V110" s="9">
        <f t="shared" si="49"/>
        <v>0</v>
      </c>
      <c r="W110" s="9">
        <f t="shared" si="42"/>
        <v>0</v>
      </c>
      <c r="X110" s="9">
        <f t="shared" si="50"/>
        <v>0</v>
      </c>
      <c r="Y110" s="93">
        <f t="shared" si="43"/>
        <v>0</v>
      </c>
      <c r="Z110" s="93">
        <f t="shared" si="44"/>
        <v>0</v>
      </c>
      <c r="AA110" s="9">
        <f t="shared" si="59"/>
        <v>0</v>
      </c>
      <c r="AB110" s="100"/>
      <c r="AC110" s="101"/>
      <c r="AD110" s="9">
        <f t="shared" si="45"/>
        <v>0</v>
      </c>
      <c r="AE110" s="96"/>
      <c r="AF110" s="98"/>
      <c r="AG110" s="98"/>
      <c r="AH110" s="96"/>
      <c r="AI110" s="96"/>
      <c r="AJ110" s="96"/>
      <c r="AK110" s="99"/>
      <c r="AL110" s="9">
        <f t="shared" si="60"/>
        <v>0</v>
      </c>
      <c r="AM110" s="9">
        <f t="shared" si="61"/>
        <v>7</v>
      </c>
      <c r="AN110" s="9">
        <f t="shared" si="62"/>
        <v>0.125</v>
      </c>
      <c r="AO110" s="113"/>
      <c r="AP110" s="113"/>
      <c r="AQ110" s="113"/>
      <c r="AR110" s="113"/>
      <c r="AS110" s="34">
        <f t="shared" si="55"/>
        <v>44650</v>
      </c>
      <c r="AT110" s="14">
        <f t="shared" si="56"/>
        <v>0</v>
      </c>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5">
        <f t="shared" si="57"/>
        <v>0</v>
      </c>
    </row>
    <row r="111" spans="1:73" ht="27" customHeight="1" x14ac:dyDescent="0.15">
      <c r="A111" s="29">
        <f t="shared" si="63"/>
        <v>44651</v>
      </c>
      <c r="B111" s="13">
        <f t="shared" si="51"/>
        <v>14</v>
      </c>
      <c r="C111" s="13">
        <f t="shared" si="52"/>
        <v>4</v>
      </c>
      <c r="D111" s="88">
        <f t="shared" si="53"/>
        <v>1.25</v>
      </c>
      <c r="E111" s="70">
        <f t="shared" si="46"/>
        <v>0</v>
      </c>
      <c r="F111" s="70">
        <f t="shared" si="47"/>
        <v>0</v>
      </c>
      <c r="G111" s="89">
        <f t="shared" si="48"/>
        <v>1</v>
      </c>
      <c r="H111" s="70">
        <f t="shared" si="38"/>
        <v>1</v>
      </c>
      <c r="I111" s="71">
        <f t="shared" si="58"/>
        <v>0</v>
      </c>
      <c r="J111" s="96"/>
      <c r="K111" s="96"/>
      <c r="L111" s="96"/>
      <c r="M111" s="96"/>
      <c r="N111" s="97"/>
      <c r="O111" s="97"/>
      <c r="P111" s="108">
        <f t="shared" si="54"/>
        <v>0</v>
      </c>
      <c r="Q111" s="75">
        <f t="shared" si="39"/>
        <v>0</v>
      </c>
      <c r="R111" s="91">
        <f>(SUMIF($B$21:B111,B111,$Q$21:Q111))</f>
        <v>0</v>
      </c>
      <c r="S111" s="93">
        <f t="shared" si="64"/>
        <v>-2.4166666666666665</v>
      </c>
      <c r="T111" s="32">
        <f t="shared" si="40"/>
        <v>0</v>
      </c>
      <c r="U111" s="94">
        <f t="shared" si="41"/>
        <v>0</v>
      </c>
      <c r="V111" s="9">
        <f t="shared" si="49"/>
        <v>0</v>
      </c>
      <c r="W111" s="9">
        <f t="shared" si="42"/>
        <v>0</v>
      </c>
      <c r="X111" s="9">
        <f t="shared" si="50"/>
        <v>0</v>
      </c>
      <c r="Y111" s="93">
        <f t="shared" si="43"/>
        <v>0</v>
      </c>
      <c r="Z111" s="93">
        <f t="shared" si="44"/>
        <v>0</v>
      </c>
      <c r="AA111" s="9">
        <f t="shared" si="59"/>
        <v>0</v>
      </c>
      <c r="AB111" s="100"/>
      <c r="AC111" s="101"/>
      <c r="AD111" s="9">
        <f t="shared" si="45"/>
        <v>0</v>
      </c>
      <c r="AE111" s="96"/>
      <c r="AF111" s="98"/>
      <c r="AG111" s="98"/>
      <c r="AH111" s="96"/>
      <c r="AI111" s="96"/>
      <c r="AJ111" s="96"/>
      <c r="AK111" s="99"/>
      <c r="AL111" s="9">
        <f t="shared" si="60"/>
        <v>0</v>
      </c>
      <c r="AM111" s="9">
        <f t="shared" si="61"/>
        <v>7</v>
      </c>
      <c r="AN111" s="9">
        <f t="shared" si="62"/>
        <v>0.125</v>
      </c>
      <c r="AO111" s="113"/>
      <c r="AP111" s="113"/>
      <c r="AQ111" s="113"/>
      <c r="AR111" s="113"/>
      <c r="AS111" s="34">
        <f t="shared" si="55"/>
        <v>44651</v>
      </c>
      <c r="AT111" s="14">
        <f t="shared" si="56"/>
        <v>0</v>
      </c>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5">
        <f t="shared" si="57"/>
        <v>0</v>
      </c>
    </row>
    <row r="112" spans="1:73" ht="27" customHeight="1" x14ac:dyDescent="0.15">
      <c r="A112" s="29">
        <f t="shared" si="63"/>
        <v>44652</v>
      </c>
      <c r="B112" s="13">
        <f t="shared" si="51"/>
        <v>14</v>
      </c>
      <c r="C112" s="13">
        <f t="shared" si="52"/>
        <v>5</v>
      </c>
      <c r="D112" s="88">
        <f t="shared" si="53"/>
        <v>1.25</v>
      </c>
      <c r="E112" s="70">
        <f t="shared" si="46"/>
        <v>0</v>
      </c>
      <c r="F112" s="70">
        <f t="shared" si="47"/>
        <v>0</v>
      </c>
      <c r="G112" s="89">
        <f t="shared" si="48"/>
        <v>1</v>
      </c>
      <c r="H112" s="70">
        <f t="shared" si="38"/>
        <v>1</v>
      </c>
      <c r="I112" s="71">
        <f t="shared" si="58"/>
        <v>0</v>
      </c>
      <c r="J112" s="96"/>
      <c r="K112" s="96"/>
      <c r="L112" s="96"/>
      <c r="M112" s="96"/>
      <c r="N112" s="97"/>
      <c r="O112" s="97"/>
      <c r="P112" s="108">
        <f t="shared" si="54"/>
        <v>0</v>
      </c>
      <c r="Q112" s="75">
        <f t="shared" si="39"/>
        <v>0</v>
      </c>
      <c r="R112" s="91">
        <f>(SUMIF($B$21:B112,B112,$Q$21:Q112))</f>
        <v>0</v>
      </c>
      <c r="S112" s="93">
        <f t="shared" si="64"/>
        <v>-2.4166666666666665</v>
      </c>
      <c r="T112" s="32">
        <f t="shared" si="40"/>
        <v>0</v>
      </c>
      <c r="U112" s="94">
        <f t="shared" si="41"/>
        <v>0</v>
      </c>
      <c r="V112" s="9">
        <f t="shared" si="49"/>
        <v>0</v>
      </c>
      <c r="W112" s="9">
        <f t="shared" si="42"/>
        <v>0</v>
      </c>
      <c r="X112" s="9">
        <f t="shared" si="50"/>
        <v>0</v>
      </c>
      <c r="Y112" s="93">
        <f t="shared" si="43"/>
        <v>0</v>
      </c>
      <c r="Z112" s="93">
        <f t="shared" si="44"/>
        <v>0</v>
      </c>
      <c r="AA112" s="9">
        <f t="shared" si="59"/>
        <v>0</v>
      </c>
      <c r="AB112" s="100"/>
      <c r="AC112" s="101"/>
      <c r="AD112" s="9">
        <f t="shared" si="45"/>
        <v>0</v>
      </c>
      <c r="AE112" s="96"/>
      <c r="AF112" s="98"/>
      <c r="AG112" s="98"/>
      <c r="AH112" s="96"/>
      <c r="AI112" s="96"/>
      <c r="AJ112" s="96"/>
      <c r="AK112" s="99"/>
      <c r="AL112" s="9">
        <f t="shared" si="60"/>
        <v>0</v>
      </c>
      <c r="AM112" s="9">
        <f t="shared" si="61"/>
        <v>7</v>
      </c>
      <c r="AN112" s="9">
        <f t="shared" si="62"/>
        <v>0.125</v>
      </c>
      <c r="AO112" s="113"/>
      <c r="AP112" s="113"/>
      <c r="AQ112" s="113"/>
      <c r="AR112" s="113"/>
      <c r="AS112" s="34">
        <f t="shared" si="55"/>
        <v>44652</v>
      </c>
      <c r="AT112" s="14">
        <f t="shared" si="56"/>
        <v>0</v>
      </c>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5">
        <f t="shared" si="57"/>
        <v>0</v>
      </c>
    </row>
    <row r="113" spans="1:73" ht="27" customHeight="1" x14ac:dyDescent="0.15">
      <c r="A113" s="29">
        <f t="shared" si="63"/>
        <v>44653</v>
      </c>
      <c r="B113" s="13">
        <f t="shared" si="51"/>
        <v>14</v>
      </c>
      <c r="C113" s="13">
        <f t="shared" si="52"/>
        <v>6</v>
      </c>
      <c r="D113" s="88">
        <f t="shared" si="53"/>
        <v>1.25</v>
      </c>
      <c r="E113" s="70">
        <f t="shared" si="46"/>
        <v>0</v>
      </c>
      <c r="F113" s="70">
        <f t="shared" si="47"/>
        <v>0</v>
      </c>
      <c r="G113" s="89">
        <f t="shared" si="48"/>
        <v>1</v>
      </c>
      <c r="H113" s="70">
        <f t="shared" si="38"/>
        <v>1</v>
      </c>
      <c r="I113" s="71">
        <f t="shared" si="58"/>
        <v>0</v>
      </c>
      <c r="J113" s="96"/>
      <c r="K113" s="96"/>
      <c r="L113" s="96"/>
      <c r="M113" s="96"/>
      <c r="N113" s="97"/>
      <c r="O113" s="97"/>
      <c r="P113" s="108">
        <f t="shared" si="54"/>
        <v>0</v>
      </c>
      <c r="Q113" s="75">
        <f t="shared" si="39"/>
        <v>0</v>
      </c>
      <c r="R113" s="91">
        <f>(SUMIF($B$21:B113,B113,$Q$21:Q113))</f>
        <v>0</v>
      </c>
      <c r="S113" s="93">
        <f t="shared" si="64"/>
        <v>-2.4166666666666665</v>
      </c>
      <c r="T113" s="32">
        <f t="shared" si="40"/>
        <v>0</v>
      </c>
      <c r="U113" s="94">
        <f t="shared" si="41"/>
        <v>0</v>
      </c>
      <c r="V113" s="9">
        <f t="shared" si="49"/>
        <v>0</v>
      </c>
      <c r="W113" s="9">
        <f t="shared" si="42"/>
        <v>0</v>
      </c>
      <c r="X113" s="9">
        <f t="shared" si="50"/>
        <v>0</v>
      </c>
      <c r="Y113" s="93">
        <f t="shared" si="43"/>
        <v>0</v>
      </c>
      <c r="Z113" s="93">
        <f t="shared" si="44"/>
        <v>0</v>
      </c>
      <c r="AA113" s="9">
        <f t="shared" si="59"/>
        <v>0</v>
      </c>
      <c r="AB113" s="100"/>
      <c r="AC113" s="101"/>
      <c r="AD113" s="9">
        <f t="shared" si="45"/>
        <v>0</v>
      </c>
      <c r="AE113" s="96"/>
      <c r="AF113" s="98"/>
      <c r="AG113" s="98"/>
      <c r="AH113" s="96"/>
      <c r="AI113" s="96"/>
      <c r="AJ113" s="96"/>
      <c r="AK113" s="99"/>
      <c r="AL113" s="9">
        <f t="shared" si="60"/>
        <v>0</v>
      </c>
      <c r="AM113" s="9">
        <f t="shared" si="61"/>
        <v>7</v>
      </c>
      <c r="AN113" s="9">
        <f t="shared" si="62"/>
        <v>0.125</v>
      </c>
      <c r="AO113" s="113"/>
      <c r="AP113" s="113"/>
      <c r="AQ113" s="113"/>
      <c r="AR113" s="113"/>
      <c r="AS113" s="34">
        <f t="shared" si="55"/>
        <v>44653</v>
      </c>
      <c r="AT113" s="14">
        <f t="shared" si="56"/>
        <v>0</v>
      </c>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5">
        <f t="shared" si="57"/>
        <v>0</v>
      </c>
    </row>
    <row r="114" spans="1:73" ht="27" customHeight="1" x14ac:dyDescent="0.15">
      <c r="A114" s="29">
        <f t="shared" si="63"/>
        <v>44654</v>
      </c>
      <c r="B114" s="13">
        <f t="shared" si="51"/>
        <v>14</v>
      </c>
      <c r="C114" s="13">
        <f t="shared" si="52"/>
        <v>7</v>
      </c>
      <c r="D114" s="88">
        <f t="shared" si="53"/>
        <v>1.25</v>
      </c>
      <c r="E114" s="70">
        <f t="shared" si="46"/>
        <v>0</v>
      </c>
      <c r="F114" s="70">
        <f t="shared" si="47"/>
        <v>0</v>
      </c>
      <c r="G114" s="89">
        <f t="shared" si="48"/>
        <v>1.5</v>
      </c>
      <c r="H114" s="70">
        <f t="shared" si="38"/>
        <v>1</v>
      </c>
      <c r="I114" s="71">
        <f t="shared" si="58"/>
        <v>0</v>
      </c>
      <c r="J114" s="96"/>
      <c r="K114" s="96"/>
      <c r="L114" s="96"/>
      <c r="M114" s="96"/>
      <c r="N114" s="97"/>
      <c r="O114" s="97"/>
      <c r="P114" s="108">
        <f t="shared" si="54"/>
        <v>0</v>
      </c>
      <c r="Q114" s="75">
        <f t="shared" si="39"/>
        <v>0</v>
      </c>
      <c r="R114" s="91">
        <f>(SUMIF($B$21:B114,B114,$Q$21:Q114))</f>
        <v>0</v>
      </c>
      <c r="S114" s="93">
        <f t="shared" si="64"/>
        <v>-2.4166666666666665</v>
      </c>
      <c r="T114" s="32">
        <f t="shared" si="40"/>
        <v>0</v>
      </c>
      <c r="U114" s="94">
        <f t="shared" si="41"/>
        <v>0</v>
      </c>
      <c r="V114" s="9">
        <f t="shared" si="49"/>
        <v>0</v>
      </c>
      <c r="W114" s="9">
        <f t="shared" si="42"/>
        <v>0</v>
      </c>
      <c r="X114" s="9">
        <f t="shared" si="50"/>
        <v>0</v>
      </c>
      <c r="Y114" s="93">
        <f t="shared" si="43"/>
        <v>0</v>
      </c>
      <c r="Z114" s="93">
        <f t="shared" si="44"/>
        <v>0</v>
      </c>
      <c r="AA114" s="9">
        <f t="shared" si="59"/>
        <v>0</v>
      </c>
      <c r="AB114" s="100"/>
      <c r="AC114" s="101"/>
      <c r="AD114" s="9">
        <f t="shared" si="45"/>
        <v>0</v>
      </c>
      <c r="AE114" s="96"/>
      <c r="AF114" s="98"/>
      <c r="AG114" s="98"/>
      <c r="AH114" s="96"/>
      <c r="AI114" s="96"/>
      <c r="AJ114" s="96"/>
      <c r="AK114" s="99"/>
      <c r="AL114" s="9">
        <f t="shared" si="60"/>
        <v>0</v>
      </c>
      <c r="AM114" s="9">
        <f t="shared" si="61"/>
        <v>7</v>
      </c>
      <c r="AN114" s="9">
        <f t="shared" si="62"/>
        <v>0.125</v>
      </c>
      <c r="AO114" s="113"/>
      <c r="AP114" s="113"/>
      <c r="AQ114" s="113"/>
      <c r="AR114" s="113"/>
      <c r="AS114" s="34">
        <f t="shared" si="55"/>
        <v>44654</v>
      </c>
      <c r="AT114" s="14">
        <f t="shared" si="56"/>
        <v>0</v>
      </c>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5">
        <f t="shared" si="57"/>
        <v>0</v>
      </c>
    </row>
    <row r="115" spans="1:73" ht="27" customHeight="1" x14ac:dyDescent="0.15">
      <c r="A115" s="29">
        <f t="shared" si="63"/>
        <v>44655</v>
      </c>
      <c r="B115" s="13">
        <f t="shared" si="51"/>
        <v>14</v>
      </c>
      <c r="C115" s="13">
        <f t="shared" si="52"/>
        <v>1</v>
      </c>
      <c r="D115" s="88">
        <f t="shared" si="53"/>
        <v>1.25</v>
      </c>
      <c r="E115" s="70">
        <f t="shared" si="46"/>
        <v>0</v>
      </c>
      <c r="F115" s="70">
        <f t="shared" si="47"/>
        <v>0</v>
      </c>
      <c r="G115" s="89">
        <f t="shared" si="48"/>
        <v>1</v>
      </c>
      <c r="H115" s="70">
        <f t="shared" si="38"/>
        <v>1</v>
      </c>
      <c r="I115" s="71">
        <f t="shared" si="58"/>
        <v>0</v>
      </c>
      <c r="J115" s="96"/>
      <c r="K115" s="96"/>
      <c r="L115" s="96"/>
      <c r="M115" s="96"/>
      <c r="N115" s="97"/>
      <c r="O115" s="97"/>
      <c r="P115" s="108">
        <f t="shared" si="54"/>
        <v>0</v>
      </c>
      <c r="Q115" s="75">
        <f t="shared" si="39"/>
        <v>0</v>
      </c>
      <c r="R115" s="91">
        <f>(SUMIF($B$21:B115,B115,$Q$21:Q115))</f>
        <v>0</v>
      </c>
      <c r="S115" s="93">
        <f t="shared" si="64"/>
        <v>-2.4166666666666665</v>
      </c>
      <c r="T115" s="32">
        <f t="shared" si="40"/>
        <v>0</v>
      </c>
      <c r="U115" s="94">
        <f t="shared" si="41"/>
        <v>0</v>
      </c>
      <c r="V115" s="9">
        <f t="shared" si="49"/>
        <v>0</v>
      </c>
      <c r="W115" s="9">
        <f t="shared" si="42"/>
        <v>0</v>
      </c>
      <c r="X115" s="9">
        <f t="shared" si="50"/>
        <v>0</v>
      </c>
      <c r="Y115" s="93">
        <f t="shared" si="43"/>
        <v>0</v>
      </c>
      <c r="Z115" s="93">
        <f t="shared" si="44"/>
        <v>0</v>
      </c>
      <c r="AA115" s="9">
        <f t="shared" si="59"/>
        <v>0</v>
      </c>
      <c r="AB115" s="100"/>
      <c r="AC115" s="101"/>
      <c r="AD115" s="9">
        <f t="shared" si="45"/>
        <v>0</v>
      </c>
      <c r="AE115" s="96"/>
      <c r="AF115" s="98"/>
      <c r="AG115" s="98"/>
      <c r="AH115" s="96"/>
      <c r="AI115" s="96"/>
      <c r="AJ115" s="96"/>
      <c r="AK115" s="99"/>
      <c r="AL115" s="9">
        <f t="shared" si="60"/>
        <v>0</v>
      </c>
      <c r="AM115" s="9">
        <f t="shared" si="61"/>
        <v>7</v>
      </c>
      <c r="AN115" s="9">
        <f t="shared" si="62"/>
        <v>0.125</v>
      </c>
      <c r="AO115" s="113"/>
      <c r="AP115" s="113"/>
      <c r="AQ115" s="113"/>
      <c r="AR115" s="113"/>
      <c r="AS115" s="34">
        <f t="shared" si="55"/>
        <v>44655</v>
      </c>
      <c r="AT115" s="14">
        <f t="shared" si="56"/>
        <v>0</v>
      </c>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5">
        <f t="shared" si="57"/>
        <v>0</v>
      </c>
    </row>
    <row r="116" spans="1:73" ht="27" customHeight="1" x14ac:dyDescent="0.15">
      <c r="A116" s="29">
        <f t="shared" si="63"/>
        <v>44656</v>
      </c>
      <c r="B116" s="13">
        <f t="shared" si="51"/>
        <v>15</v>
      </c>
      <c r="C116" s="13">
        <f t="shared" si="52"/>
        <v>2</v>
      </c>
      <c r="D116" s="88">
        <f t="shared" si="53"/>
        <v>1.25</v>
      </c>
      <c r="E116" s="70">
        <f t="shared" si="46"/>
        <v>0</v>
      </c>
      <c r="F116" s="70">
        <f t="shared" si="47"/>
        <v>0</v>
      </c>
      <c r="G116" s="89">
        <f t="shared" si="48"/>
        <v>1</v>
      </c>
      <c r="H116" s="70">
        <f t="shared" si="38"/>
        <v>1</v>
      </c>
      <c r="I116" s="71">
        <f t="shared" si="58"/>
        <v>0</v>
      </c>
      <c r="J116" s="96"/>
      <c r="K116" s="96"/>
      <c r="L116" s="96"/>
      <c r="M116" s="96"/>
      <c r="N116" s="97"/>
      <c r="O116" s="97"/>
      <c r="P116" s="108">
        <f t="shared" si="54"/>
        <v>0</v>
      </c>
      <c r="Q116" s="75">
        <f t="shared" si="39"/>
        <v>0</v>
      </c>
      <c r="R116" s="91">
        <f>(SUMIF($B$21:B116,B116,$Q$21:Q116))</f>
        <v>0</v>
      </c>
      <c r="S116" s="93">
        <f t="shared" si="64"/>
        <v>-2.4166666666666665</v>
      </c>
      <c r="T116" s="32">
        <f t="shared" si="40"/>
        <v>0</v>
      </c>
      <c r="U116" s="94">
        <f t="shared" si="41"/>
        <v>0</v>
      </c>
      <c r="V116" s="9">
        <f t="shared" si="49"/>
        <v>0</v>
      </c>
      <c r="W116" s="9">
        <f t="shared" si="42"/>
        <v>0</v>
      </c>
      <c r="X116" s="9">
        <f t="shared" si="50"/>
        <v>0</v>
      </c>
      <c r="Y116" s="93">
        <f t="shared" si="43"/>
        <v>0</v>
      </c>
      <c r="Z116" s="93">
        <f t="shared" si="44"/>
        <v>0</v>
      </c>
      <c r="AA116" s="9">
        <f t="shared" si="59"/>
        <v>0</v>
      </c>
      <c r="AB116" s="100"/>
      <c r="AC116" s="101"/>
      <c r="AD116" s="9">
        <f t="shared" si="45"/>
        <v>0</v>
      </c>
      <c r="AE116" s="96"/>
      <c r="AF116" s="98"/>
      <c r="AG116" s="98"/>
      <c r="AH116" s="96"/>
      <c r="AI116" s="96"/>
      <c r="AJ116" s="96"/>
      <c r="AK116" s="99"/>
      <c r="AL116" s="9">
        <f t="shared" si="60"/>
        <v>0</v>
      </c>
      <c r="AM116" s="9">
        <f t="shared" si="61"/>
        <v>7</v>
      </c>
      <c r="AN116" s="9">
        <f t="shared" si="62"/>
        <v>0.125</v>
      </c>
      <c r="AO116" s="113"/>
      <c r="AP116" s="113"/>
      <c r="AQ116" s="113"/>
      <c r="AR116" s="113"/>
      <c r="AS116" s="34">
        <f t="shared" si="55"/>
        <v>44656</v>
      </c>
      <c r="AT116" s="14">
        <f t="shared" si="56"/>
        <v>0</v>
      </c>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5">
        <f t="shared" si="57"/>
        <v>0</v>
      </c>
    </row>
    <row r="117" spans="1:73" ht="27" customHeight="1" x14ac:dyDescent="0.15">
      <c r="A117" s="29">
        <f t="shared" si="63"/>
        <v>44657</v>
      </c>
      <c r="B117" s="13">
        <f t="shared" si="51"/>
        <v>15</v>
      </c>
      <c r="C117" s="13">
        <f t="shared" si="52"/>
        <v>3</v>
      </c>
      <c r="D117" s="88">
        <f t="shared" si="53"/>
        <v>1.25</v>
      </c>
      <c r="E117" s="70">
        <f t="shared" si="46"/>
        <v>0</v>
      </c>
      <c r="F117" s="70">
        <f t="shared" si="47"/>
        <v>0</v>
      </c>
      <c r="G117" s="89">
        <f t="shared" si="48"/>
        <v>1</v>
      </c>
      <c r="H117" s="70">
        <f t="shared" si="38"/>
        <v>1</v>
      </c>
      <c r="I117" s="71">
        <f t="shared" si="58"/>
        <v>0</v>
      </c>
      <c r="J117" s="96"/>
      <c r="K117" s="96"/>
      <c r="L117" s="96"/>
      <c r="M117" s="96"/>
      <c r="N117" s="97"/>
      <c r="O117" s="97"/>
      <c r="P117" s="108">
        <f t="shared" si="54"/>
        <v>0</v>
      </c>
      <c r="Q117" s="75">
        <f t="shared" si="39"/>
        <v>0</v>
      </c>
      <c r="R117" s="91">
        <f>(SUMIF($B$21:B117,B117,$Q$21:Q117))</f>
        <v>0</v>
      </c>
      <c r="S117" s="93">
        <f t="shared" si="64"/>
        <v>-2.4166666666666665</v>
      </c>
      <c r="T117" s="32">
        <f t="shared" si="40"/>
        <v>0</v>
      </c>
      <c r="U117" s="94">
        <f t="shared" si="41"/>
        <v>0</v>
      </c>
      <c r="V117" s="9">
        <f t="shared" si="49"/>
        <v>0</v>
      </c>
      <c r="W117" s="9">
        <f t="shared" si="42"/>
        <v>0</v>
      </c>
      <c r="X117" s="9">
        <f t="shared" si="50"/>
        <v>0</v>
      </c>
      <c r="Y117" s="93">
        <f t="shared" si="43"/>
        <v>0</v>
      </c>
      <c r="Z117" s="93">
        <f t="shared" si="44"/>
        <v>0</v>
      </c>
      <c r="AA117" s="9">
        <f t="shared" si="59"/>
        <v>0</v>
      </c>
      <c r="AB117" s="100"/>
      <c r="AC117" s="101"/>
      <c r="AD117" s="9">
        <f t="shared" si="45"/>
        <v>0</v>
      </c>
      <c r="AE117" s="96"/>
      <c r="AF117" s="98"/>
      <c r="AG117" s="98"/>
      <c r="AH117" s="96"/>
      <c r="AI117" s="96"/>
      <c r="AJ117" s="96"/>
      <c r="AK117" s="99"/>
      <c r="AL117" s="9">
        <f t="shared" si="60"/>
        <v>0</v>
      </c>
      <c r="AM117" s="9">
        <f t="shared" si="61"/>
        <v>7</v>
      </c>
      <c r="AN117" s="9">
        <f t="shared" si="62"/>
        <v>0.125</v>
      </c>
      <c r="AO117" s="113"/>
      <c r="AP117" s="113"/>
      <c r="AQ117" s="113"/>
      <c r="AR117" s="113"/>
      <c r="AS117" s="34">
        <f t="shared" si="55"/>
        <v>44657</v>
      </c>
      <c r="AT117" s="14">
        <f t="shared" si="56"/>
        <v>0</v>
      </c>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5">
        <f t="shared" si="57"/>
        <v>0</v>
      </c>
    </row>
    <row r="118" spans="1:73" ht="27" customHeight="1" x14ac:dyDescent="0.15">
      <c r="A118" s="29">
        <f t="shared" si="63"/>
        <v>44658</v>
      </c>
      <c r="B118" s="13">
        <f t="shared" si="51"/>
        <v>15</v>
      </c>
      <c r="C118" s="13">
        <f t="shared" si="52"/>
        <v>4</v>
      </c>
      <c r="D118" s="88">
        <f t="shared" si="53"/>
        <v>1.25</v>
      </c>
      <c r="E118" s="70">
        <f t="shared" si="46"/>
        <v>0</v>
      </c>
      <c r="F118" s="70">
        <f t="shared" si="47"/>
        <v>0</v>
      </c>
      <c r="G118" s="89">
        <f t="shared" si="48"/>
        <v>1</v>
      </c>
      <c r="H118" s="70">
        <f t="shared" si="38"/>
        <v>1</v>
      </c>
      <c r="I118" s="71">
        <f t="shared" si="58"/>
        <v>0</v>
      </c>
      <c r="J118" s="96"/>
      <c r="K118" s="96"/>
      <c r="L118" s="96"/>
      <c r="M118" s="96"/>
      <c r="N118" s="97"/>
      <c r="O118" s="97"/>
      <c r="P118" s="108">
        <f t="shared" si="54"/>
        <v>0</v>
      </c>
      <c r="Q118" s="75">
        <f t="shared" si="39"/>
        <v>0</v>
      </c>
      <c r="R118" s="91">
        <f>(SUMIF($B$21:B118,B118,$Q$21:Q118))</f>
        <v>0</v>
      </c>
      <c r="S118" s="93">
        <f t="shared" si="64"/>
        <v>-2.4166666666666665</v>
      </c>
      <c r="T118" s="32">
        <f t="shared" si="40"/>
        <v>0</v>
      </c>
      <c r="U118" s="94">
        <f t="shared" si="41"/>
        <v>0</v>
      </c>
      <c r="V118" s="9">
        <f t="shared" si="49"/>
        <v>0</v>
      </c>
      <c r="W118" s="9">
        <f t="shared" si="42"/>
        <v>0</v>
      </c>
      <c r="X118" s="9">
        <f t="shared" si="50"/>
        <v>0</v>
      </c>
      <c r="Y118" s="93">
        <f t="shared" si="43"/>
        <v>0</v>
      </c>
      <c r="Z118" s="93">
        <f t="shared" si="44"/>
        <v>0</v>
      </c>
      <c r="AA118" s="9">
        <f t="shared" si="59"/>
        <v>0</v>
      </c>
      <c r="AB118" s="100"/>
      <c r="AC118" s="101"/>
      <c r="AD118" s="9">
        <f t="shared" si="45"/>
        <v>0</v>
      </c>
      <c r="AE118" s="96"/>
      <c r="AF118" s="98"/>
      <c r="AG118" s="98"/>
      <c r="AH118" s="96"/>
      <c r="AI118" s="96"/>
      <c r="AJ118" s="96"/>
      <c r="AK118" s="99"/>
      <c r="AL118" s="9">
        <f t="shared" si="60"/>
        <v>0</v>
      </c>
      <c r="AM118" s="9">
        <f t="shared" si="61"/>
        <v>7</v>
      </c>
      <c r="AN118" s="9">
        <f t="shared" si="62"/>
        <v>0.125</v>
      </c>
      <c r="AO118" s="113"/>
      <c r="AP118" s="113"/>
      <c r="AQ118" s="113"/>
      <c r="AR118" s="113"/>
      <c r="AS118" s="34">
        <f t="shared" si="55"/>
        <v>44658</v>
      </c>
      <c r="AT118" s="14">
        <f t="shared" si="56"/>
        <v>0</v>
      </c>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5">
        <f t="shared" si="57"/>
        <v>0</v>
      </c>
    </row>
    <row r="119" spans="1:73" ht="27" customHeight="1" x14ac:dyDescent="0.15">
      <c r="A119" s="29">
        <f t="shared" si="63"/>
        <v>44659</v>
      </c>
      <c r="B119" s="13">
        <f t="shared" si="51"/>
        <v>15</v>
      </c>
      <c r="C119" s="13">
        <f t="shared" si="52"/>
        <v>5</v>
      </c>
      <c r="D119" s="88">
        <f t="shared" si="53"/>
        <v>1.25</v>
      </c>
      <c r="E119" s="70">
        <f t="shared" si="46"/>
        <v>0</v>
      </c>
      <c r="F119" s="70">
        <f t="shared" si="47"/>
        <v>0</v>
      </c>
      <c r="G119" s="89">
        <f t="shared" si="48"/>
        <v>1</v>
      </c>
      <c r="H119" s="70">
        <f t="shared" si="38"/>
        <v>1</v>
      </c>
      <c r="I119" s="71">
        <f t="shared" si="58"/>
        <v>0</v>
      </c>
      <c r="J119" s="96"/>
      <c r="K119" s="96"/>
      <c r="L119" s="96"/>
      <c r="M119" s="96"/>
      <c r="N119" s="97"/>
      <c r="O119" s="97"/>
      <c r="P119" s="108">
        <f t="shared" si="54"/>
        <v>0</v>
      </c>
      <c r="Q119" s="75">
        <f t="shared" si="39"/>
        <v>0</v>
      </c>
      <c r="R119" s="91">
        <f>(SUMIF($B$21:B119,B119,$Q$21:Q119))</f>
        <v>0</v>
      </c>
      <c r="S119" s="93">
        <f t="shared" si="64"/>
        <v>-2.4166666666666665</v>
      </c>
      <c r="T119" s="32">
        <f t="shared" si="40"/>
        <v>0</v>
      </c>
      <c r="U119" s="94">
        <f t="shared" si="41"/>
        <v>0</v>
      </c>
      <c r="V119" s="9">
        <f t="shared" si="49"/>
        <v>0</v>
      </c>
      <c r="W119" s="9">
        <f t="shared" si="42"/>
        <v>0</v>
      </c>
      <c r="X119" s="9">
        <f t="shared" si="50"/>
        <v>0</v>
      </c>
      <c r="Y119" s="93">
        <f t="shared" si="43"/>
        <v>0</v>
      </c>
      <c r="Z119" s="93">
        <f t="shared" si="44"/>
        <v>0</v>
      </c>
      <c r="AA119" s="9">
        <f t="shared" si="59"/>
        <v>0</v>
      </c>
      <c r="AB119" s="100"/>
      <c r="AC119" s="101"/>
      <c r="AD119" s="9">
        <f t="shared" si="45"/>
        <v>0</v>
      </c>
      <c r="AE119" s="96"/>
      <c r="AF119" s="98"/>
      <c r="AG119" s="98"/>
      <c r="AH119" s="96"/>
      <c r="AI119" s="96"/>
      <c r="AJ119" s="96"/>
      <c r="AK119" s="99"/>
      <c r="AL119" s="9">
        <f t="shared" si="60"/>
        <v>0</v>
      </c>
      <c r="AM119" s="9">
        <f t="shared" si="61"/>
        <v>7</v>
      </c>
      <c r="AN119" s="9">
        <f t="shared" si="62"/>
        <v>0.125</v>
      </c>
      <c r="AO119" s="113"/>
      <c r="AP119" s="113"/>
      <c r="AQ119" s="113"/>
      <c r="AR119" s="113"/>
      <c r="AS119" s="34">
        <f t="shared" si="55"/>
        <v>44659</v>
      </c>
      <c r="AT119" s="14">
        <f t="shared" si="56"/>
        <v>0</v>
      </c>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5">
        <f t="shared" si="57"/>
        <v>0</v>
      </c>
    </row>
    <row r="120" spans="1:73" ht="27" customHeight="1" x14ac:dyDescent="0.15">
      <c r="A120" s="29">
        <f t="shared" si="63"/>
        <v>44660</v>
      </c>
      <c r="B120" s="13">
        <f t="shared" si="51"/>
        <v>15</v>
      </c>
      <c r="C120" s="13">
        <f t="shared" si="52"/>
        <v>6</v>
      </c>
      <c r="D120" s="88">
        <f t="shared" si="53"/>
        <v>1.25</v>
      </c>
      <c r="E120" s="70">
        <f t="shared" si="46"/>
        <v>0</v>
      </c>
      <c r="F120" s="70">
        <f t="shared" si="47"/>
        <v>0</v>
      </c>
      <c r="G120" s="89">
        <f t="shared" si="48"/>
        <v>1</v>
      </c>
      <c r="H120" s="70">
        <f t="shared" si="38"/>
        <v>1</v>
      </c>
      <c r="I120" s="71">
        <f t="shared" si="58"/>
        <v>0</v>
      </c>
      <c r="J120" s="96"/>
      <c r="K120" s="96"/>
      <c r="L120" s="96"/>
      <c r="M120" s="96"/>
      <c r="N120" s="97"/>
      <c r="O120" s="97"/>
      <c r="P120" s="108">
        <f t="shared" si="54"/>
        <v>0</v>
      </c>
      <c r="Q120" s="75">
        <f t="shared" si="39"/>
        <v>0</v>
      </c>
      <c r="R120" s="91">
        <f>(SUMIF($B$21:B120,B120,$Q$21:Q120))</f>
        <v>0</v>
      </c>
      <c r="S120" s="93">
        <f t="shared" si="64"/>
        <v>-2.4166666666666665</v>
      </c>
      <c r="T120" s="32">
        <f t="shared" si="40"/>
        <v>0</v>
      </c>
      <c r="U120" s="94">
        <f t="shared" si="41"/>
        <v>0</v>
      </c>
      <c r="V120" s="9">
        <f t="shared" si="49"/>
        <v>0</v>
      </c>
      <c r="W120" s="9">
        <f t="shared" si="42"/>
        <v>0</v>
      </c>
      <c r="X120" s="9">
        <f t="shared" si="50"/>
        <v>0</v>
      </c>
      <c r="Y120" s="93">
        <f t="shared" si="43"/>
        <v>0</v>
      </c>
      <c r="Z120" s="93">
        <f t="shared" si="44"/>
        <v>0</v>
      </c>
      <c r="AA120" s="9">
        <f t="shared" si="59"/>
        <v>0</v>
      </c>
      <c r="AB120" s="100"/>
      <c r="AC120" s="101"/>
      <c r="AD120" s="9">
        <f t="shared" si="45"/>
        <v>0</v>
      </c>
      <c r="AE120" s="96"/>
      <c r="AF120" s="98"/>
      <c r="AG120" s="98"/>
      <c r="AH120" s="96"/>
      <c r="AI120" s="96"/>
      <c r="AJ120" s="96"/>
      <c r="AK120" s="99"/>
      <c r="AL120" s="9">
        <f t="shared" si="60"/>
        <v>0</v>
      </c>
      <c r="AM120" s="9">
        <f t="shared" si="61"/>
        <v>7</v>
      </c>
      <c r="AN120" s="9">
        <f t="shared" si="62"/>
        <v>0.125</v>
      </c>
      <c r="AO120" s="113"/>
      <c r="AP120" s="113"/>
      <c r="AQ120" s="113"/>
      <c r="AR120" s="113"/>
      <c r="AS120" s="34">
        <f t="shared" si="55"/>
        <v>44660</v>
      </c>
      <c r="AT120" s="14">
        <f t="shared" si="56"/>
        <v>0</v>
      </c>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5">
        <f t="shared" si="57"/>
        <v>0</v>
      </c>
    </row>
    <row r="121" spans="1:73" ht="27" customHeight="1" x14ac:dyDescent="0.15">
      <c r="A121" s="29">
        <f t="shared" si="63"/>
        <v>44661</v>
      </c>
      <c r="B121" s="13">
        <f t="shared" si="51"/>
        <v>15</v>
      </c>
      <c r="C121" s="13">
        <f t="shared" si="52"/>
        <v>7</v>
      </c>
      <c r="D121" s="88">
        <f t="shared" si="53"/>
        <v>1.25</v>
      </c>
      <c r="E121" s="70">
        <f t="shared" si="46"/>
        <v>0</v>
      </c>
      <c r="F121" s="70">
        <f t="shared" si="47"/>
        <v>0</v>
      </c>
      <c r="G121" s="89">
        <f t="shared" si="48"/>
        <v>1.5</v>
      </c>
      <c r="H121" s="70">
        <f t="shared" si="38"/>
        <v>1</v>
      </c>
      <c r="I121" s="71">
        <f t="shared" si="58"/>
        <v>0</v>
      </c>
      <c r="J121" s="96"/>
      <c r="K121" s="96"/>
      <c r="L121" s="96"/>
      <c r="M121" s="96"/>
      <c r="N121" s="97"/>
      <c r="O121" s="97"/>
      <c r="P121" s="108">
        <f t="shared" si="54"/>
        <v>0</v>
      </c>
      <c r="Q121" s="75">
        <f t="shared" si="39"/>
        <v>0</v>
      </c>
      <c r="R121" s="91">
        <f>(SUMIF($B$21:B121,B121,$Q$21:Q121))</f>
        <v>0</v>
      </c>
      <c r="S121" s="93">
        <f t="shared" si="64"/>
        <v>-2.4166666666666665</v>
      </c>
      <c r="T121" s="32">
        <f t="shared" si="40"/>
        <v>0</v>
      </c>
      <c r="U121" s="94">
        <f t="shared" si="41"/>
        <v>0</v>
      </c>
      <c r="V121" s="9">
        <f t="shared" si="49"/>
        <v>0</v>
      </c>
      <c r="W121" s="9">
        <f t="shared" si="42"/>
        <v>0</v>
      </c>
      <c r="X121" s="9">
        <f t="shared" si="50"/>
        <v>0</v>
      </c>
      <c r="Y121" s="93">
        <f t="shared" si="43"/>
        <v>0</v>
      </c>
      <c r="Z121" s="93">
        <f t="shared" si="44"/>
        <v>0</v>
      </c>
      <c r="AA121" s="9">
        <f t="shared" si="59"/>
        <v>0</v>
      </c>
      <c r="AB121" s="100"/>
      <c r="AC121" s="101"/>
      <c r="AD121" s="9">
        <f t="shared" si="45"/>
        <v>0</v>
      </c>
      <c r="AE121" s="96"/>
      <c r="AF121" s="98"/>
      <c r="AG121" s="98"/>
      <c r="AH121" s="96"/>
      <c r="AI121" s="96"/>
      <c r="AJ121" s="96"/>
      <c r="AK121" s="99"/>
      <c r="AL121" s="9">
        <f t="shared" si="60"/>
        <v>0</v>
      </c>
      <c r="AM121" s="9">
        <f t="shared" si="61"/>
        <v>7</v>
      </c>
      <c r="AN121" s="9">
        <f t="shared" si="62"/>
        <v>0.125</v>
      </c>
      <c r="AO121" s="113"/>
      <c r="AP121" s="113"/>
      <c r="AQ121" s="113"/>
      <c r="AR121" s="113"/>
      <c r="AS121" s="34">
        <f t="shared" si="55"/>
        <v>44661</v>
      </c>
      <c r="AT121" s="14">
        <f t="shared" si="56"/>
        <v>0</v>
      </c>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5">
        <f t="shared" si="57"/>
        <v>0</v>
      </c>
    </row>
    <row r="122" spans="1:73" ht="27" customHeight="1" x14ac:dyDescent="0.15">
      <c r="A122" s="29">
        <f t="shared" si="63"/>
        <v>44662</v>
      </c>
      <c r="B122" s="13">
        <f t="shared" si="51"/>
        <v>15</v>
      </c>
      <c r="C122" s="13">
        <f t="shared" si="52"/>
        <v>1</v>
      </c>
      <c r="D122" s="88">
        <f t="shared" si="53"/>
        <v>1.25</v>
      </c>
      <c r="E122" s="70">
        <f t="shared" si="46"/>
        <v>0</v>
      </c>
      <c r="F122" s="70">
        <f t="shared" si="47"/>
        <v>0</v>
      </c>
      <c r="G122" s="89">
        <f t="shared" si="48"/>
        <v>1</v>
      </c>
      <c r="H122" s="70">
        <f t="shared" si="38"/>
        <v>1</v>
      </c>
      <c r="I122" s="71">
        <f t="shared" si="58"/>
        <v>0</v>
      </c>
      <c r="J122" s="96"/>
      <c r="K122" s="96"/>
      <c r="L122" s="96"/>
      <c r="M122" s="96"/>
      <c r="N122" s="97"/>
      <c r="O122" s="97"/>
      <c r="P122" s="108">
        <f t="shared" si="54"/>
        <v>0</v>
      </c>
      <c r="Q122" s="75">
        <f t="shared" si="39"/>
        <v>0</v>
      </c>
      <c r="R122" s="91">
        <f>(SUMIF($B$21:B122,B122,$Q$21:Q122))</f>
        <v>0</v>
      </c>
      <c r="S122" s="93">
        <f t="shared" si="64"/>
        <v>-2.4166666666666665</v>
      </c>
      <c r="T122" s="32">
        <f t="shared" si="40"/>
        <v>0</v>
      </c>
      <c r="U122" s="94">
        <f t="shared" si="41"/>
        <v>0</v>
      </c>
      <c r="V122" s="9">
        <f t="shared" si="49"/>
        <v>0</v>
      </c>
      <c r="W122" s="9">
        <f t="shared" si="42"/>
        <v>0</v>
      </c>
      <c r="X122" s="9">
        <f t="shared" si="50"/>
        <v>0</v>
      </c>
      <c r="Y122" s="93">
        <f t="shared" si="43"/>
        <v>0</v>
      </c>
      <c r="Z122" s="93">
        <f t="shared" si="44"/>
        <v>0</v>
      </c>
      <c r="AA122" s="9">
        <f t="shared" si="59"/>
        <v>0</v>
      </c>
      <c r="AB122" s="100"/>
      <c r="AC122" s="101"/>
      <c r="AD122" s="9">
        <f t="shared" si="45"/>
        <v>0</v>
      </c>
      <c r="AE122" s="96"/>
      <c r="AF122" s="98"/>
      <c r="AG122" s="98"/>
      <c r="AH122" s="96"/>
      <c r="AI122" s="96"/>
      <c r="AJ122" s="96"/>
      <c r="AK122" s="99"/>
      <c r="AL122" s="9">
        <f t="shared" si="60"/>
        <v>0</v>
      </c>
      <c r="AM122" s="9">
        <f t="shared" si="61"/>
        <v>7</v>
      </c>
      <c r="AN122" s="9">
        <f t="shared" si="62"/>
        <v>0.125</v>
      </c>
      <c r="AO122" s="113"/>
      <c r="AP122" s="113"/>
      <c r="AQ122" s="113"/>
      <c r="AR122" s="113"/>
      <c r="AS122" s="34">
        <f t="shared" si="55"/>
        <v>44662</v>
      </c>
      <c r="AT122" s="14">
        <f t="shared" si="56"/>
        <v>0</v>
      </c>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5">
        <f t="shared" si="57"/>
        <v>0</v>
      </c>
    </row>
    <row r="123" spans="1:73" ht="27" customHeight="1" x14ac:dyDescent="0.15">
      <c r="A123" s="29">
        <f t="shared" si="63"/>
        <v>44663</v>
      </c>
      <c r="B123" s="13">
        <f t="shared" si="51"/>
        <v>16</v>
      </c>
      <c r="C123" s="13">
        <f t="shared" si="52"/>
        <v>2</v>
      </c>
      <c r="D123" s="88">
        <f t="shared" si="53"/>
        <v>1.25</v>
      </c>
      <c r="E123" s="70">
        <f t="shared" si="46"/>
        <v>0</v>
      </c>
      <c r="F123" s="70">
        <f t="shared" si="47"/>
        <v>0</v>
      </c>
      <c r="G123" s="89">
        <f t="shared" si="48"/>
        <v>1</v>
      </c>
      <c r="H123" s="70">
        <f t="shared" si="38"/>
        <v>1</v>
      </c>
      <c r="I123" s="71">
        <f t="shared" si="58"/>
        <v>0</v>
      </c>
      <c r="J123" s="96"/>
      <c r="K123" s="96"/>
      <c r="L123" s="96"/>
      <c r="M123" s="96"/>
      <c r="N123" s="97"/>
      <c r="O123" s="97"/>
      <c r="P123" s="108">
        <f t="shared" si="54"/>
        <v>0</v>
      </c>
      <c r="Q123" s="75">
        <f t="shared" si="39"/>
        <v>0</v>
      </c>
      <c r="R123" s="91">
        <f>(SUMIF($B$21:B123,B123,$Q$21:Q123))</f>
        <v>0</v>
      </c>
      <c r="S123" s="93">
        <f t="shared" si="64"/>
        <v>-2.4166666666666665</v>
      </c>
      <c r="T123" s="32">
        <f t="shared" si="40"/>
        <v>0</v>
      </c>
      <c r="U123" s="94">
        <f t="shared" si="41"/>
        <v>0</v>
      </c>
      <c r="V123" s="9">
        <f t="shared" si="49"/>
        <v>0</v>
      </c>
      <c r="W123" s="9">
        <f t="shared" si="42"/>
        <v>0</v>
      </c>
      <c r="X123" s="9">
        <f t="shared" si="50"/>
        <v>0</v>
      </c>
      <c r="Y123" s="93">
        <f t="shared" si="43"/>
        <v>0</v>
      </c>
      <c r="Z123" s="93">
        <f t="shared" si="44"/>
        <v>0</v>
      </c>
      <c r="AA123" s="9">
        <f t="shared" si="59"/>
        <v>0</v>
      </c>
      <c r="AB123" s="100"/>
      <c r="AC123" s="101"/>
      <c r="AD123" s="9">
        <f t="shared" si="45"/>
        <v>0</v>
      </c>
      <c r="AE123" s="96"/>
      <c r="AF123" s="98"/>
      <c r="AG123" s="98"/>
      <c r="AH123" s="96"/>
      <c r="AI123" s="96"/>
      <c r="AJ123" s="96"/>
      <c r="AK123" s="99"/>
      <c r="AL123" s="9">
        <f t="shared" si="60"/>
        <v>0</v>
      </c>
      <c r="AM123" s="9">
        <f t="shared" si="61"/>
        <v>7</v>
      </c>
      <c r="AN123" s="9">
        <f t="shared" si="62"/>
        <v>0.125</v>
      </c>
      <c r="AO123" s="113"/>
      <c r="AP123" s="113"/>
      <c r="AQ123" s="113"/>
      <c r="AR123" s="113"/>
      <c r="AS123" s="34">
        <f t="shared" si="55"/>
        <v>44663</v>
      </c>
      <c r="AT123" s="14">
        <f t="shared" si="56"/>
        <v>0</v>
      </c>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5">
        <f t="shared" si="57"/>
        <v>0</v>
      </c>
    </row>
    <row r="124" spans="1:73" ht="27" customHeight="1" x14ac:dyDescent="0.15">
      <c r="A124" s="29">
        <f t="shared" si="63"/>
        <v>44664</v>
      </c>
      <c r="B124" s="13">
        <f t="shared" si="51"/>
        <v>16</v>
      </c>
      <c r="C124" s="13">
        <f t="shared" si="52"/>
        <v>3</v>
      </c>
      <c r="D124" s="88">
        <f t="shared" si="53"/>
        <v>1.25</v>
      </c>
      <c r="E124" s="70">
        <f t="shared" si="46"/>
        <v>0</v>
      </c>
      <c r="F124" s="70">
        <f t="shared" si="47"/>
        <v>0</v>
      </c>
      <c r="G124" s="89">
        <f t="shared" si="48"/>
        <v>1</v>
      </c>
      <c r="H124" s="70">
        <f t="shared" si="38"/>
        <v>1</v>
      </c>
      <c r="I124" s="71">
        <f t="shared" si="58"/>
        <v>0</v>
      </c>
      <c r="J124" s="96"/>
      <c r="K124" s="96"/>
      <c r="L124" s="96"/>
      <c r="M124" s="96"/>
      <c r="N124" s="97"/>
      <c r="O124" s="97"/>
      <c r="P124" s="108">
        <f t="shared" si="54"/>
        <v>0</v>
      </c>
      <c r="Q124" s="75">
        <f t="shared" si="39"/>
        <v>0</v>
      </c>
      <c r="R124" s="91">
        <f>(SUMIF($B$21:B124,B124,$Q$21:Q124))</f>
        <v>0</v>
      </c>
      <c r="S124" s="93">
        <f t="shared" si="64"/>
        <v>-2.4166666666666665</v>
      </c>
      <c r="T124" s="32">
        <f t="shared" si="40"/>
        <v>0</v>
      </c>
      <c r="U124" s="94">
        <f t="shared" si="41"/>
        <v>0</v>
      </c>
      <c r="V124" s="9">
        <f t="shared" si="49"/>
        <v>0</v>
      </c>
      <c r="W124" s="9">
        <f t="shared" si="42"/>
        <v>0</v>
      </c>
      <c r="X124" s="9">
        <f t="shared" si="50"/>
        <v>0</v>
      </c>
      <c r="Y124" s="93">
        <f t="shared" si="43"/>
        <v>0</v>
      </c>
      <c r="Z124" s="93">
        <f t="shared" si="44"/>
        <v>0</v>
      </c>
      <c r="AA124" s="9">
        <f t="shared" si="59"/>
        <v>0</v>
      </c>
      <c r="AB124" s="100"/>
      <c r="AC124" s="101"/>
      <c r="AD124" s="9">
        <f t="shared" si="45"/>
        <v>0</v>
      </c>
      <c r="AE124" s="96"/>
      <c r="AF124" s="98"/>
      <c r="AG124" s="98"/>
      <c r="AH124" s="96"/>
      <c r="AI124" s="96"/>
      <c r="AJ124" s="96"/>
      <c r="AK124" s="99"/>
      <c r="AL124" s="9">
        <f t="shared" si="60"/>
        <v>0</v>
      </c>
      <c r="AM124" s="9">
        <f t="shared" si="61"/>
        <v>7</v>
      </c>
      <c r="AN124" s="9">
        <f t="shared" si="62"/>
        <v>0.125</v>
      </c>
      <c r="AO124" s="113"/>
      <c r="AP124" s="113"/>
      <c r="AQ124" s="113"/>
      <c r="AR124" s="113"/>
      <c r="AS124" s="34">
        <f t="shared" si="55"/>
        <v>44664</v>
      </c>
      <c r="AT124" s="14">
        <f t="shared" si="56"/>
        <v>0</v>
      </c>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5">
        <f t="shared" si="57"/>
        <v>0</v>
      </c>
    </row>
    <row r="125" spans="1:73" ht="27" customHeight="1" x14ac:dyDescent="0.15">
      <c r="A125" s="29">
        <f t="shared" si="63"/>
        <v>44665</v>
      </c>
      <c r="B125" s="13">
        <f t="shared" si="51"/>
        <v>16</v>
      </c>
      <c r="C125" s="13">
        <f t="shared" si="52"/>
        <v>4</v>
      </c>
      <c r="D125" s="88">
        <f t="shared" si="53"/>
        <v>1.25</v>
      </c>
      <c r="E125" s="70">
        <f t="shared" si="46"/>
        <v>0</v>
      </c>
      <c r="F125" s="70">
        <f t="shared" si="47"/>
        <v>0</v>
      </c>
      <c r="G125" s="89">
        <f t="shared" si="48"/>
        <v>1</v>
      </c>
      <c r="H125" s="70">
        <f t="shared" si="38"/>
        <v>1</v>
      </c>
      <c r="I125" s="71">
        <f t="shared" si="58"/>
        <v>0</v>
      </c>
      <c r="J125" s="96"/>
      <c r="K125" s="96"/>
      <c r="L125" s="96"/>
      <c r="M125" s="96"/>
      <c r="N125" s="97"/>
      <c r="O125" s="97"/>
      <c r="P125" s="108">
        <f t="shared" si="54"/>
        <v>0</v>
      </c>
      <c r="Q125" s="75">
        <f t="shared" si="39"/>
        <v>0</v>
      </c>
      <c r="R125" s="91">
        <f>(SUMIF($B$21:B125,B125,$Q$21:Q125))</f>
        <v>0</v>
      </c>
      <c r="S125" s="93">
        <f t="shared" si="64"/>
        <v>-2.4166666666666665</v>
      </c>
      <c r="T125" s="32">
        <f t="shared" si="40"/>
        <v>0</v>
      </c>
      <c r="U125" s="94">
        <f t="shared" si="41"/>
        <v>0</v>
      </c>
      <c r="V125" s="9">
        <f t="shared" si="49"/>
        <v>0</v>
      </c>
      <c r="W125" s="9">
        <f t="shared" si="42"/>
        <v>0</v>
      </c>
      <c r="X125" s="9">
        <f t="shared" si="50"/>
        <v>0</v>
      </c>
      <c r="Y125" s="93">
        <f t="shared" si="43"/>
        <v>0</v>
      </c>
      <c r="Z125" s="93">
        <f t="shared" si="44"/>
        <v>0</v>
      </c>
      <c r="AA125" s="9">
        <f t="shared" si="59"/>
        <v>0</v>
      </c>
      <c r="AB125" s="100"/>
      <c r="AC125" s="101"/>
      <c r="AD125" s="9">
        <f t="shared" si="45"/>
        <v>0</v>
      </c>
      <c r="AE125" s="96"/>
      <c r="AF125" s="98"/>
      <c r="AG125" s="98"/>
      <c r="AH125" s="96"/>
      <c r="AI125" s="96"/>
      <c r="AJ125" s="96"/>
      <c r="AK125" s="99"/>
      <c r="AL125" s="9">
        <f t="shared" si="60"/>
        <v>0</v>
      </c>
      <c r="AM125" s="9">
        <f t="shared" si="61"/>
        <v>7</v>
      </c>
      <c r="AN125" s="9">
        <f t="shared" si="62"/>
        <v>0.125</v>
      </c>
      <c r="AO125" s="113"/>
      <c r="AP125" s="113"/>
      <c r="AQ125" s="113"/>
      <c r="AR125" s="113"/>
      <c r="AS125" s="34">
        <f t="shared" si="55"/>
        <v>44665</v>
      </c>
      <c r="AT125" s="14">
        <f t="shared" si="56"/>
        <v>0</v>
      </c>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5">
        <f t="shared" si="57"/>
        <v>0</v>
      </c>
    </row>
    <row r="126" spans="1:73" ht="27" customHeight="1" x14ac:dyDescent="0.15">
      <c r="A126" s="29">
        <f t="shared" si="63"/>
        <v>44666</v>
      </c>
      <c r="B126" s="13">
        <f t="shared" si="51"/>
        <v>16</v>
      </c>
      <c r="C126" s="13">
        <f t="shared" si="52"/>
        <v>5</v>
      </c>
      <c r="D126" s="88">
        <f t="shared" si="53"/>
        <v>1.25</v>
      </c>
      <c r="E126" s="70">
        <f t="shared" si="46"/>
        <v>0</v>
      </c>
      <c r="F126" s="70">
        <f t="shared" si="47"/>
        <v>0</v>
      </c>
      <c r="G126" s="89">
        <f t="shared" si="48"/>
        <v>1</v>
      </c>
      <c r="H126" s="70">
        <f t="shared" si="38"/>
        <v>1</v>
      </c>
      <c r="I126" s="71">
        <f t="shared" si="58"/>
        <v>0</v>
      </c>
      <c r="J126" s="96"/>
      <c r="K126" s="96"/>
      <c r="L126" s="96"/>
      <c r="M126" s="96"/>
      <c r="N126" s="97"/>
      <c r="O126" s="97"/>
      <c r="P126" s="108">
        <f t="shared" si="54"/>
        <v>0</v>
      </c>
      <c r="Q126" s="75">
        <f t="shared" si="39"/>
        <v>0</v>
      </c>
      <c r="R126" s="91">
        <f>(SUMIF($B$21:B126,B126,$Q$21:Q126))</f>
        <v>0</v>
      </c>
      <c r="S126" s="93">
        <f t="shared" si="64"/>
        <v>-2.4166666666666665</v>
      </c>
      <c r="T126" s="32">
        <f t="shared" si="40"/>
        <v>0</v>
      </c>
      <c r="U126" s="94">
        <f t="shared" si="41"/>
        <v>0</v>
      </c>
      <c r="V126" s="9">
        <f t="shared" si="49"/>
        <v>0</v>
      </c>
      <c r="W126" s="9">
        <f t="shared" si="42"/>
        <v>0</v>
      </c>
      <c r="X126" s="9">
        <f t="shared" si="50"/>
        <v>0</v>
      </c>
      <c r="Y126" s="93">
        <f t="shared" si="43"/>
        <v>0</v>
      </c>
      <c r="Z126" s="93">
        <f t="shared" si="44"/>
        <v>0</v>
      </c>
      <c r="AA126" s="9">
        <f t="shared" si="59"/>
        <v>0</v>
      </c>
      <c r="AB126" s="100"/>
      <c r="AC126" s="101"/>
      <c r="AD126" s="9">
        <f t="shared" si="45"/>
        <v>0</v>
      </c>
      <c r="AE126" s="96"/>
      <c r="AF126" s="98"/>
      <c r="AG126" s="98"/>
      <c r="AH126" s="96"/>
      <c r="AI126" s="96"/>
      <c r="AJ126" s="96"/>
      <c r="AK126" s="99"/>
      <c r="AL126" s="9">
        <f t="shared" si="60"/>
        <v>0</v>
      </c>
      <c r="AM126" s="9">
        <f t="shared" si="61"/>
        <v>7</v>
      </c>
      <c r="AN126" s="9">
        <f t="shared" si="62"/>
        <v>0.125</v>
      </c>
      <c r="AO126" s="113"/>
      <c r="AP126" s="113"/>
      <c r="AQ126" s="113"/>
      <c r="AR126" s="113"/>
      <c r="AS126" s="34">
        <f t="shared" si="55"/>
        <v>44666</v>
      </c>
      <c r="AT126" s="14">
        <f t="shared" si="56"/>
        <v>0</v>
      </c>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5">
        <f t="shared" si="57"/>
        <v>0</v>
      </c>
    </row>
    <row r="127" spans="1:73" ht="27" customHeight="1" x14ac:dyDescent="0.15">
      <c r="A127" s="29">
        <f t="shared" si="63"/>
        <v>44667</v>
      </c>
      <c r="B127" s="13">
        <f t="shared" si="51"/>
        <v>16</v>
      </c>
      <c r="C127" s="13">
        <f t="shared" si="52"/>
        <v>6</v>
      </c>
      <c r="D127" s="88">
        <f t="shared" si="53"/>
        <v>1.25</v>
      </c>
      <c r="E127" s="70">
        <f t="shared" si="46"/>
        <v>0</v>
      </c>
      <c r="F127" s="70">
        <f t="shared" si="47"/>
        <v>0</v>
      </c>
      <c r="G127" s="89">
        <f t="shared" si="48"/>
        <v>1</v>
      </c>
      <c r="H127" s="70">
        <f t="shared" si="38"/>
        <v>1</v>
      </c>
      <c r="I127" s="71">
        <f t="shared" si="58"/>
        <v>0</v>
      </c>
      <c r="J127" s="96"/>
      <c r="K127" s="96"/>
      <c r="L127" s="96"/>
      <c r="M127" s="96"/>
      <c r="N127" s="97"/>
      <c r="O127" s="97"/>
      <c r="P127" s="108">
        <f t="shared" si="54"/>
        <v>0</v>
      </c>
      <c r="Q127" s="75">
        <f t="shared" si="39"/>
        <v>0</v>
      </c>
      <c r="R127" s="91">
        <f>(SUMIF($B$21:B127,B127,$Q$21:Q127))</f>
        <v>0</v>
      </c>
      <c r="S127" s="93">
        <f t="shared" si="64"/>
        <v>-2.4166666666666665</v>
      </c>
      <c r="T127" s="32">
        <f t="shared" si="40"/>
        <v>0</v>
      </c>
      <c r="U127" s="94">
        <f t="shared" si="41"/>
        <v>0</v>
      </c>
      <c r="V127" s="9">
        <f t="shared" si="49"/>
        <v>0</v>
      </c>
      <c r="W127" s="9">
        <f t="shared" si="42"/>
        <v>0</v>
      </c>
      <c r="X127" s="9">
        <f t="shared" si="50"/>
        <v>0</v>
      </c>
      <c r="Y127" s="93">
        <f t="shared" si="43"/>
        <v>0</v>
      </c>
      <c r="Z127" s="93">
        <f t="shared" si="44"/>
        <v>0</v>
      </c>
      <c r="AA127" s="9">
        <f t="shared" si="59"/>
        <v>0</v>
      </c>
      <c r="AB127" s="100"/>
      <c r="AC127" s="101"/>
      <c r="AD127" s="9">
        <f t="shared" si="45"/>
        <v>0</v>
      </c>
      <c r="AE127" s="96"/>
      <c r="AF127" s="98"/>
      <c r="AG127" s="98"/>
      <c r="AH127" s="96"/>
      <c r="AI127" s="96"/>
      <c r="AJ127" s="96"/>
      <c r="AK127" s="99"/>
      <c r="AL127" s="9">
        <f t="shared" si="60"/>
        <v>0</v>
      </c>
      <c r="AM127" s="9">
        <f t="shared" si="61"/>
        <v>7</v>
      </c>
      <c r="AN127" s="9">
        <f t="shared" si="62"/>
        <v>0.125</v>
      </c>
      <c r="AO127" s="113"/>
      <c r="AP127" s="113"/>
      <c r="AQ127" s="113"/>
      <c r="AR127" s="113"/>
      <c r="AS127" s="34">
        <f t="shared" si="55"/>
        <v>44667</v>
      </c>
      <c r="AT127" s="14">
        <f t="shared" si="56"/>
        <v>0</v>
      </c>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5">
        <f t="shared" si="57"/>
        <v>0</v>
      </c>
    </row>
    <row r="128" spans="1:73" ht="27" customHeight="1" x14ac:dyDescent="0.15">
      <c r="A128" s="29">
        <f t="shared" si="63"/>
        <v>44668</v>
      </c>
      <c r="B128" s="13">
        <f t="shared" si="51"/>
        <v>16</v>
      </c>
      <c r="C128" s="13">
        <f t="shared" si="52"/>
        <v>7</v>
      </c>
      <c r="D128" s="88">
        <f t="shared" si="53"/>
        <v>1.25</v>
      </c>
      <c r="E128" s="70">
        <f t="shared" si="46"/>
        <v>0</v>
      </c>
      <c r="F128" s="70">
        <f t="shared" si="47"/>
        <v>0</v>
      </c>
      <c r="G128" s="89">
        <f t="shared" si="48"/>
        <v>1.5</v>
      </c>
      <c r="H128" s="70">
        <f t="shared" si="38"/>
        <v>1</v>
      </c>
      <c r="I128" s="71">
        <f t="shared" si="58"/>
        <v>0</v>
      </c>
      <c r="J128" s="96"/>
      <c r="K128" s="96"/>
      <c r="L128" s="96"/>
      <c r="M128" s="96"/>
      <c r="N128" s="97"/>
      <c r="O128" s="97"/>
      <c r="P128" s="108">
        <f t="shared" si="54"/>
        <v>0</v>
      </c>
      <c r="Q128" s="75">
        <f t="shared" si="39"/>
        <v>0</v>
      </c>
      <c r="R128" s="91">
        <f>(SUMIF($B$21:B128,B128,$Q$21:Q128))</f>
        <v>0</v>
      </c>
      <c r="S128" s="93">
        <f t="shared" si="64"/>
        <v>-2.4166666666666665</v>
      </c>
      <c r="T128" s="32">
        <f t="shared" si="40"/>
        <v>0</v>
      </c>
      <c r="U128" s="94">
        <f t="shared" si="41"/>
        <v>0</v>
      </c>
      <c r="V128" s="9">
        <f t="shared" si="49"/>
        <v>0</v>
      </c>
      <c r="W128" s="9">
        <f t="shared" si="42"/>
        <v>0</v>
      </c>
      <c r="X128" s="9">
        <f t="shared" si="50"/>
        <v>0</v>
      </c>
      <c r="Y128" s="93">
        <f t="shared" si="43"/>
        <v>0</v>
      </c>
      <c r="Z128" s="93">
        <f t="shared" si="44"/>
        <v>0</v>
      </c>
      <c r="AA128" s="9">
        <f t="shared" si="59"/>
        <v>0</v>
      </c>
      <c r="AB128" s="100"/>
      <c r="AC128" s="101"/>
      <c r="AD128" s="9">
        <f t="shared" si="45"/>
        <v>0</v>
      </c>
      <c r="AE128" s="96"/>
      <c r="AF128" s="98"/>
      <c r="AG128" s="98"/>
      <c r="AH128" s="96"/>
      <c r="AI128" s="96"/>
      <c r="AJ128" s="96"/>
      <c r="AK128" s="99"/>
      <c r="AL128" s="9">
        <f t="shared" si="60"/>
        <v>0</v>
      </c>
      <c r="AM128" s="9">
        <f t="shared" si="61"/>
        <v>7</v>
      </c>
      <c r="AN128" s="9">
        <f t="shared" si="62"/>
        <v>0.125</v>
      </c>
      <c r="AO128" s="113"/>
      <c r="AP128" s="113"/>
      <c r="AQ128" s="113"/>
      <c r="AR128" s="113"/>
      <c r="AS128" s="34">
        <f t="shared" si="55"/>
        <v>44668</v>
      </c>
      <c r="AT128" s="14">
        <f t="shared" si="56"/>
        <v>0</v>
      </c>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5">
        <f t="shared" si="57"/>
        <v>0</v>
      </c>
    </row>
    <row r="129" spans="1:73" ht="27" customHeight="1" x14ac:dyDescent="0.15">
      <c r="A129" s="29">
        <f t="shared" si="63"/>
        <v>44669</v>
      </c>
      <c r="B129" s="13">
        <f t="shared" si="51"/>
        <v>16</v>
      </c>
      <c r="C129" s="13">
        <f t="shared" si="52"/>
        <v>1</v>
      </c>
      <c r="D129" s="88">
        <f t="shared" si="53"/>
        <v>1.25</v>
      </c>
      <c r="E129" s="70">
        <f t="shared" si="46"/>
        <v>0</v>
      </c>
      <c r="F129" s="70">
        <f t="shared" si="47"/>
        <v>0</v>
      </c>
      <c r="G129" s="89">
        <f t="shared" si="48"/>
        <v>1</v>
      </c>
      <c r="H129" s="70">
        <f t="shared" si="38"/>
        <v>1</v>
      </c>
      <c r="I129" s="71">
        <f t="shared" si="58"/>
        <v>0</v>
      </c>
      <c r="J129" s="96"/>
      <c r="K129" s="96"/>
      <c r="L129" s="96"/>
      <c r="M129" s="96"/>
      <c r="N129" s="97"/>
      <c r="O129" s="97"/>
      <c r="P129" s="108">
        <f t="shared" si="54"/>
        <v>0</v>
      </c>
      <c r="Q129" s="75">
        <f t="shared" si="39"/>
        <v>0</v>
      </c>
      <c r="R129" s="91">
        <f>(SUMIF($B$21:B129,B129,$Q$21:Q129))</f>
        <v>0</v>
      </c>
      <c r="S129" s="93">
        <f t="shared" si="64"/>
        <v>-2.4166666666666665</v>
      </c>
      <c r="T129" s="32">
        <f t="shared" si="40"/>
        <v>0</v>
      </c>
      <c r="U129" s="94">
        <f t="shared" si="41"/>
        <v>0</v>
      </c>
      <c r="V129" s="9">
        <f t="shared" si="49"/>
        <v>0</v>
      </c>
      <c r="W129" s="9">
        <f t="shared" si="42"/>
        <v>0</v>
      </c>
      <c r="X129" s="9">
        <f t="shared" si="50"/>
        <v>0</v>
      </c>
      <c r="Y129" s="93">
        <f t="shared" si="43"/>
        <v>0</v>
      </c>
      <c r="Z129" s="93">
        <f t="shared" si="44"/>
        <v>0</v>
      </c>
      <c r="AA129" s="9">
        <f t="shared" si="59"/>
        <v>0</v>
      </c>
      <c r="AB129" s="100"/>
      <c r="AC129" s="101"/>
      <c r="AD129" s="9">
        <f t="shared" si="45"/>
        <v>0</v>
      </c>
      <c r="AE129" s="96"/>
      <c r="AF129" s="98"/>
      <c r="AG129" s="98"/>
      <c r="AH129" s="96"/>
      <c r="AI129" s="96"/>
      <c r="AJ129" s="96"/>
      <c r="AK129" s="99"/>
      <c r="AL129" s="9">
        <f t="shared" si="60"/>
        <v>0</v>
      </c>
      <c r="AM129" s="9">
        <f t="shared" si="61"/>
        <v>7</v>
      </c>
      <c r="AN129" s="9">
        <f t="shared" si="62"/>
        <v>0.125</v>
      </c>
      <c r="AO129" s="113"/>
      <c r="AP129" s="113"/>
      <c r="AQ129" s="113"/>
      <c r="AR129" s="113"/>
      <c r="AS129" s="34">
        <f t="shared" si="55"/>
        <v>44669</v>
      </c>
      <c r="AT129" s="14">
        <f t="shared" si="56"/>
        <v>0</v>
      </c>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5">
        <f t="shared" si="57"/>
        <v>0</v>
      </c>
    </row>
    <row r="130" spans="1:73" ht="27" customHeight="1" x14ac:dyDescent="0.15">
      <c r="A130" s="29">
        <f t="shared" si="63"/>
        <v>44670</v>
      </c>
      <c r="B130" s="13">
        <f t="shared" si="51"/>
        <v>17</v>
      </c>
      <c r="C130" s="13">
        <f t="shared" si="52"/>
        <v>2</v>
      </c>
      <c r="D130" s="88">
        <f t="shared" si="53"/>
        <v>1.25</v>
      </c>
      <c r="E130" s="70">
        <f t="shared" si="46"/>
        <v>0</v>
      </c>
      <c r="F130" s="70">
        <f t="shared" si="47"/>
        <v>0</v>
      </c>
      <c r="G130" s="89">
        <f t="shared" si="48"/>
        <v>1</v>
      </c>
      <c r="H130" s="70">
        <f t="shared" si="38"/>
        <v>1</v>
      </c>
      <c r="I130" s="71">
        <f t="shared" si="58"/>
        <v>0</v>
      </c>
      <c r="J130" s="96"/>
      <c r="K130" s="96"/>
      <c r="L130" s="96"/>
      <c r="M130" s="96"/>
      <c r="N130" s="97"/>
      <c r="O130" s="97"/>
      <c r="P130" s="108">
        <f t="shared" si="54"/>
        <v>0</v>
      </c>
      <c r="Q130" s="75">
        <f t="shared" si="39"/>
        <v>0</v>
      </c>
      <c r="R130" s="91">
        <f>(SUMIF($B$21:B130,B130,$Q$21:Q130))</f>
        <v>0</v>
      </c>
      <c r="S130" s="93">
        <f t="shared" si="64"/>
        <v>-2.4166666666666665</v>
      </c>
      <c r="T130" s="32">
        <f t="shared" si="40"/>
        <v>0</v>
      </c>
      <c r="U130" s="94">
        <f t="shared" si="41"/>
        <v>0</v>
      </c>
      <c r="V130" s="9">
        <f t="shared" si="49"/>
        <v>0</v>
      </c>
      <c r="W130" s="9">
        <f t="shared" si="42"/>
        <v>0</v>
      </c>
      <c r="X130" s="9">
        <f t="shared" si="50"/>
        <v>0</v>
      </c>
      <c r="Y130" s="93">
        <f t="shared" si="43"/>
        <v>0</v>
      </c>
      <c r="Z130" s="93">
        <f t="shared" si="44"/>
        <v>0</v>
      </c>
      <c r="AA130" s="9">
        <f t="shared" si="59"/>
        <v>0</v>
      </c>
      <c r="AB130" s="100"/>
      <c r="AC130" s="101"/>
      <c r="AD130" s="9">
        <f t="shared" si="45"/>
        <v>0</v>
      </c>
      <c r="AE130" s="96"/>
      <c r="AF130" s="98"/>
      <c r="AG130" s="98"/>
      <c r="AH130" s="96"/>
      <c r="AI130" s="96"/>
      <c r="AJ130" s="96"/>
      <c r="AK130" s="99"/>
      <c r="AL130" s="9">
        <f t="shared" si="60"/>
        <v>0</v>
      </c>
      <c r="AM130" s="9">
        <f t="shared" si="61"/>
        <v>7</v>
      </c>
      <c r="AN130" s="9">
        <f t="shared" si="62"/>
        <v>0.125</v>
      </c>
      <c r="AO130" s="113"/>
      <c r="AP130" s="113"/>
      <c r="AQ130" s="113"/>
      <c r="AR130" s="113"/>
      <c r="AS130" s="34">
        <f t="shared" si="55"/>
        <v>44670</v>
      </c>
      <c r="AT130" s="14">
        <f t="shared" si="56"/>
        <v>0</v>
      </c>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5">
        <f t="shared" si="57"/>
        <v>0</v>
      </c>
    </row>
    <row r="131" spans="1:73" ht="27" customHeight="1" x14ac:dyDescent="0.15">
      <c r="A131" s="29">
        <f t="shared" si="63"/>
        <v>44671</v>
      </c>
      <c r="B131" s="13">
        <f t="shared" si="51"/>
        <v>17</v>
      </c>
      <c r="C131" s="13">
        <f t="shared" si="52"/>
        <v>3</v>
      </c>
      <c r="D131" s="88">
        <f t="shared" si="53"/>
        <v>1.25</v>
      </c>
      <c r="E131" s="70">
        <f t="shared" si="46"/>
        <v>0</v>
      </c>
      <c r="F131" s="70">
        <f t="shared" si="47"/>
        <v>0</v>
      </c>
      <c r="G131" s="89">
        <f t="shared" si="48"/>
        <v>1</v>
      </c>
      <c r="H131" s="70">
        <f t="shared" si="38"/>
        <v>1</v>
      </c>
      <c r="I131" s="71">
        <f t="shared" si="58"/>
        <v>0</v>
      </c>
      <c r="J131" s="96"/>
      <c r="K131" s="96"/>
      <c r="L131" s="96"/>
      <c r="M131" s="96"/>
      <c r="N131" s="97"/>
      <c r="O131" s="97"/>
      <c r="P131" s="108">
        <f t="shared" si="54"/>
        <v>0</v>
      </c>
      <c r="Q131" s="75">
        <f t="shared" si="39"/>
        <v>0</v>
      </c>
      <c r="R131" s="91">
        <f>(SUMIF($B$21:B131,B131,$Q$21:Q131))</f>
        <v>0</v>
      </c>
      <c r="S131" s="93">
        <f t="shared" si="64"/>
        <v>-2.4166666666666665</v>
      </c>
      <c r="T131" s="32">
        <f t="shared" si="40"/>
        <v>0</v>
      </c>
      <c r="U131" s="94">
        <f t="shared" si="41"/>
        <v>0</v>
      </c>
      <c r="V131" s="9">
        <f t="shared" si="49"/>
        <v>0</v>
      </c>
      <c r="W131" s="9">
        <f t="shared" si="42"/>
        <v>0</v>
      </c>
      <c r="X131" s="9">
        <f t="shared" si="50"/>
        <v>0</v>
      </c>
      <c r="Y131" s="93">
        <f t="shared" si="43"/>
        <v>0</v>
      </c>
      <c r="Z131" s="93">
        <f t="shared" si="44"/>
        <v>0</v>
      </c>
      <c r="AA131" s="9">
        <f t="shared" si="59"/>
        <v>0</v>
      </c>
      <c r="AB131" s="100"/>
      <c r="AC131" s="101"/>
      <c r="AD131" s="9">
        <f t="shared" si="45"/>
        <v>0</v>
      </c>
      <c r="AE131" s="96"/>
      <c r="AF131" s="98"/>
      <c r="AG131" s="98"/>
      <c r="AH131" s="96"/>
      <c r="AI131" s="96"/>
      <c r="AJ131" s="96"/>
      <c r="AK131" s="99"/>
      <c r="AL131" s="9">
        <f t="shared" si="60"/>
        <v>0</v>
      </c>
      <c r="AM131" s="9">
        <f t="shared" si="61"/>
        <v>7</v>
      </c>
      <c r="AN131" s="9">
        <f t="shared" si="62"/>
        <v>0.125</v>
      </c>
      <c r="AO131" s="113"/>
      <c r="AP131" s="113"/>
      <c r="AQ131" s="113"/>
      <c r="AR131" s="113"/>
      <c r="AS131" s="34">
        <f t="shared" si="55"/>
        <v>44671</v>
      </c>
      <c r="AT131" s="14">
        <f t="shared" si="56"/>
        <v>0</v>
      </c>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5">
        <f t="shared" si="57"/>
        <v>0</v>
      </c>
    </row>
    <row r="132" spans="1:73" ht="27" customHeight="1" x14ac:dyDescent="0.15">
      <c r="A132" s="29">
        <f t="shared" si="63"/>
        <v>44672</v>
      </c>
      <c r="B132" s="13">
        <f t="shared" si="51"/>
        <v>17</v>
      </c>
      <c r="C132" s="13">
        <f t="shared" si="52"/>
        <v>4</v>
      </c>
      <c r="D132" s="88">
        <f t="shared" si="53"/>
        <v>1.25</v>
      </c>
      <c r="E132" s="70">
        <f t="shared" si="46"/>
        <v>0</v>
      </c>
      <c r="F132" s="70">
        <f t="shared" si="47"/>
        <v>0</v>
      </c>
      <c r="G132" s="89">
        <f t="shared" si="48"/>
        <v>1</v>
      </c>
      <c r="H132" s="70">
        <f t="shared" si="38"/>
        <v>1</v>
      </c>
      <c r="I132" s="71">
        <f t="shared" si="58"/>
        <v>0</v>
      </c>
      <c r="J132" s="96"/>
      <c r="K132" s="96"/>
      <c r="L132" s="96"/>
      <c r="M132" s="96"/>
      <c r="N132" s="97"/>
      <c r="O132" s="97"/>
      <c r="P132" s="108">
        <f t="shared" si="54"/>
        <v>0</v>
      </c>
      <c r="Q132" s="75">
        <f t="shared" si="39"/>
        <v>0</v>
      </c>
      <c r="R132" s="91">
        <f>(SUMIF($B$21:B132,B132,$Q$21:Q132))</f>
        <v>0</v>
      </c>
      <c r="S132" s="93">
        <f t="shared" si="64"/>
        <v>-2.4166666666666665</v>
      </c>
      <c r="T132" s="32">
        <f t="shared" si="40"/>
        <v>0</v>
      </c>
      <c r="U132" s="94">
        <f t="shared" si="41"/>
        <v>0</v>
      </c>
      <c r="V132" s="9">
        <f t="shared" si="49"/>
        <v>0</v>
      </c>
      <c r="W132" s="9">
        <f t="shared" si="42"/>
        <v>0</v>
      </c>
      <c r="X132" s="9">
        <f t="shared" si="50"/>
        <v>0</v>
      </c>
      <c r="Y132" s="93">
        <f t="shared" si="43"/>
        <v>0</v>
      </c>
      <c r="Z132" s="93">
        <f t="shared" si="44"/>
        <v>0</v>
      </c>
      <c r="AA132" s="9">
        <f t="shared" si="59"/>
        <v>0</v>
      </c>
      <c r="AB132" s="100"/>
      <c r="AC132" s="101"/>
      <c r="AD132" s="9">
        <f t="shared" si="45"/>
        <v>0</v>
      </c>
      <c r="AE132" s="96"/>
      <c r="AF132" s="98"/>
      <c r="AG132" s="98"/>
      <c r="AH132" s="96"/>
      <c r="AI132" s="96"/>
      <c r="AJ132" s="96"/>
      <c r="AK132" s="99"/>
      <c r="AL132" s="9">
        <f t="shared" si="60"/>
        <v>0</v>
      </c>
      <c r="AM132" s="9">
        <f t="shared" si="61"/>
        <v>7</v>
      </c>
      <c r="AN132" s="9">
        <f t="shared" si="62"/>
        <v>0.125</v>
      </c>
      <c r="AO132" s="113"/>
      <c r="AP132" s="113"/>
      <c r="AQ132" s="113"/>
      <c r="AR132" s="113"/>
      <c r="AS132" s="34">
        <f t="shared" si="55"/>
        <v>44672</v>
      </c>
      <c r="AT132" s="14">
        <f t="shared" si="56"/>
        <v>0</v>
      </c>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5">
        <f t="shared" si="57"/>
        <v>0</v>
      </c>
    </row>
    <row r="133" spans="1:73" ht="27" customHeight="1" x14ac:dyDescent="0.15">
      <c r="A133" s="29">
        <f t="shared" si="63"/>
        <v>44673</v>
      </c>
      <c r="B133" s="13">
        <f t="shared" si="51"/>
        <v>17</v>
      </c>
      <c r="C133" s="13">
        <f t="shared" si="52"/>
        <v>5</v>
      </c>
      <c r="D133" s="88">
        <f t="shared" si="53"/>
        <v>1.25</v>
      </c>
      <c r="E133" s="70">
        <f t="shared" si="46"/>
        <v>0</v>
      </c>
      <c r="F133" s="70">
        <f t="shared" si="47"/>
        <v>0</v>
      </c>
      <c r="G133" s="89">
        <f t="shared" si="48"/>
        <v>1</v>
      </c>
      <c r="H133" s="70">
        <f t="shared" si="38"/>
        <v>1</v>
      </c>
      <c r="I133" s="71">
        <f t="shared" si="58"/>
        <v>0</v>
      </c>
      <c r="J133" s="96"/>
      <c r="K133" s="96"/>
      <c r="L133" s="96"/>
      <c r="M133" s="96"/>
      <c r="N133" s="97"/>
      <c r="O133" s="97"/>
      <c r="P133" s="108">
        <f t="shared" si="54"/>
        <v>0</v>
      </c>
      <c r="Q133" s="75">
        <f t="shared" si="39"/>
        <v>0</v>
      </c>
      <c r="R133" s="91">
        <f>(SUMIF($B$21:B133,B133,$Q$21:Q133))</f>
        <v>0</v>
      </c>
      <c r="S133" s="93">
        <f t="shared" si="64"/>
        <v>-2.4166666666666665</v>
      </c>
      <c r="T133" s="32">
        <f t="shared" si="40"/>
        <v>0</v>
      </c>
      <c r="U133" s="94">
        <f t="shared" si="41"/>
        <v>0</v>
      </c>
      <c r="V133" s="9">
        <f t="shared" si="49"/>
        <v>0</v>
      </c>
      <c r="W133" s="9">
        <f t="shared" si="42"/>
        <v>0</v>
      </c>
      <c r="X133" s="9">
        <f t="shared" si="50"/>
        <v>0</v>
      </c>
      <c r="Y133" s="93">
        <f t="shared" si="43"/>
        <v>0</v>
      </c>
      <c r="Z133" s="93">
        <f t="shared" si="44"/>
        <v>0</v>
      </c>
      <c r="AA133" s="9">
        <f t="shared" si="59"/>
        <v>0</v>
      </c>
      <c r="AB133" s="100"/>
      <c r="AC133" s="101"/>
      <c r="AD133" s="9">
        <f t="shared" si="45"/>
        <v>0</v>
      </c>
      <c r="AE133" s="96"/>
      <c r="AF133" s="98"/>
      <c r="AG133" s="98"/>
      <c r="AH133" s="96"/>
      <c r="AI133" s="96"/>
      <c r="AJ133" s="96"/>
      <c r="AK133" s="99"/>
      <c r="AL133" s="9">
        <f t="shared" si="60"/>
        <v>0</v>
      </c>
      <c r="AM133" s="9">
        <f t="shared" si="61"/>
        <v>7</v>
      </c>
      <c r="AN133" s="9">
        <f t="shared" si="62"/>
        <v>0.125</v>
      </c>
      <c r="AO133" s="113"/>
      <c r="AP133" s="113"/>
      <c r="AQ133" s="113"/>
      <c r="AR133" s="113"/>
      <c r="AS133" s="34">
        <f t="shared" si="55"/>
        <v>44673</v>
      </c>
      <c r="AT133" s="14">
        <f t="shared" si="56"/>
        <v>0</v>
      </c>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5">
        <f t="shared" si="57"/>
        <v>0</v>
      </c>
    </row>
    <row r="134" spans="1:73" ht="27" customHeight="1" x14ac:dyDescent="0.15">
      <c r="A134" s="29">
        <f t="shared" si="63"/>
        <v>44674</v>
      </c>
      <c r="B134" s="13">
        <f t="shared" si="51"/>
        <v>17</v>
      </c>
      <c r="C134" s="13">
        <f t="shared" si="52"/>
        <v>6</v>
      </c>
      <c r="D134" s="88">
        <f t="shared" si="53"/>
        <v>1.25</v>
      </c>
      <c r="E134" s="70">
        <f t="shared" si="46"/>
        <v>0</v>
      </c>
      <c r="F134" s="70">
        <f t="shared" si="47"/>
        <v>0</v>
      </c>
      <c r="G134" s="89">
        <f t="shared" si="48"/>
        <v>1</v>
      </c>
      <c r="H134" s="70">
        <f t="shared" si="38"/>
        <v>1</v>
      </c>
      <c r="I134" s="71">
        <f t="shared" si="58"/>
        <v>0</v>
      </c>
      <c r="J134" s="96"/>
      <c r="K134" s="96"/>
      <c r="L134" s="96"/>
      <c r="M134" s="96"/>
      <c r="N134" s="97"/>
      <c r="O134" s="97"/>
      <c r="P134" s="108">
        <f t="shared" si="54"/>
        <v>0</v>
      </c>
      <c r="Q134" s="75">
        <f t="shared" si="39"/>
        <v>0</v>
      </c>
      <c r="R134" s="91">
        <f>(SUMIF($B$21:B134,B134,$Q$21:Q134))</f>
        <v>0</v>
      </c>
      <c r="S134" s="93">
        <f t="shared" si="64"/>
        <v>-2.4166666666666665</v>
      </c>
      <c r="T134" s="32">
        <f t="shared" si="40"/>
        <v>0</v>
      </c>
      <c r="U134" s="94">
        <f t="shared" si="41"/>
        <v>0</v>
      </c>
      <c r="V134" s="9">
        <f t="shared" si="49"/>
        <v>0</v>
      </c>
      <c r="W134" s="9">
        <f t="shared" si="42"/>
        <v>0</v>
      </c>
      <c r="X134" s="9">
        <f t="shared" si="50"/>
        <v>0</v>
      </c>
      <c r="Y134" s="93">
        <f t="shared" si="43"/>
        <v>0</v>
      </c>
      <c r="Z134" s="93">
        <f t="shared" si="44"/>
        <v>0</v>
      </c>
      <c r="AA134" s="9">
        <f t="shared" si="59"/>
        <v>0</v>
      </c>
      <c r="AB134" s="100"/>
      <c r="AC134" s="101"/>
      <c r="AD134" s="9">
        <f t="shared" si="45"/>
        <v>0</v>
      </c>
      <c r="AE134" s="96"/>
      <c r="AF134" s="98"/>
      <c r="AG134" s="98"/>
      <c r="AH134" s="96"/>
      <c r="AI134" s="96"/>
      <c r="AJ134" s="96"/>
      <c r="AK134" s="99"/>
      <c r="AL134" s="9">
        <f t="shared" si="60"/>
        <v>0</v>
      </c>
      <c r="AM134" s="9">
        <f t="shared" si="61"/>
        <v>7</v>
      </c>
      <c r="AN134" s="9">
        <f t="shared" si="62"/>
        <v>0.125</v>
      </c>
      <c r="AO134" s="113"/>
      <c r="AP134" s="113"/>
      <c r="AQ134" s="113"/>
      <c r="AR134" s="113"/>
      <c r="AS134" s="34">
        <f t="shared" si="55"/>
        <v>44674</v>
      </c>
      <c r="AT134" s="14">
        <f t="shared" si="56"/>
        <v>0</v>
      </c>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5">
        <f t="shared" si="57"/>
        <v>0</v>
      </c>
    </row>
    <row r="135" spans="1:73" ht="27" customHeight="1" x14ac:dyDescent="0.15">
      <c r="A135" s="29">
        <f t="shared" si="63"/>
        <v>44675</v>
      </c>
      <c r="B135" s="13">
        <f t="shared" si="51"/>
        <v>17</v>
      </c>
      <c r="C135" s="13">
        <f t="shared" si="52"/>
        <v>7</v>
      </c>
      <c r="D135" s="88">
        <f t="shared" si="53"/>
        <v>1.25</v>
      </c>
      <c r="E135" s="70">
        <f t="shared" si="46"/>
        <v>0</v>
      </c>
      <c r="F135" s="70">
        <f t="shared" si="47"/>
        <v>0</v>
      </c>
      <c r="G135" s="89">
        <f t="shared" si="48"/>
        <v>1.5</v>
      </c>
      <c r="H135" s="70">
        <f t="shared" si="38"/>
        <v>1</v>
      </c>
      <c r="I135" s="71">
        <f t="shared" si="58"/>
        <v>0</v>
      </c>
      <c r="J135" s="96"/>
      <c r="K135" s="96"/>
      <c r="L135" s="96"/>
      <c r="M135" s="96"/>
      <c r="N135" s="97"/>
      <c r="O135" s="97"/>
      <c r="P135" s="108">
        <f t="shared" si="54"/>
        <v>0</v>
      </c>
      <c r="Q135" s="75">
        <f t="shared" si="39"/>
        <v>0</v>
      </c>
      <c r="R135" s="91">
        <f>(SUMIF($B$21:B135,B135,$Q$21:Q135))</f>
        <v>0</v>
      </c>
      <c r="S135" s="93">
        <f t="shared" si="64"/>
        <v>-2.4166666666666665</v>
      </c>
      <c r="T135" s="32">
        <f t="shared" si="40"/>
        <v>0</v>
      </c>
      <c r="U135" s="94">
        <f t="shared" si="41"/>
        <v>0</v>
      </c>
      <c r="V135" s="9">
        <f t="shared" si="49"/>
        <v>0</v>
      </c>
      <c r="W135" s="9">
        <f t="shared" si="42"/>
        <v>0</v>
      </c>
      <c r="X135" s="9">
        <f t="shared" si="50"/>
        <v>0</v>
      </c>
      <c r="Y135" s="93">
        <f t="shared" si="43"/>
        <v>0</v>
      </c>
      <c r="Z135" s="93">
        <f t="shared" si="44"/>
        <v>0</v>
      </c>
      <c r="AA135" s="9">
        <f t="shared" si="59"/>
        <v>0</v>
      </c>
      <c r="AB135" s="100"/>
      <c r="AC135" s="101"/>
      <c r="AD135" s="9">
        <f t="shared" si="45"/>
        <v>0</v>
      </c>
      <c r="AE135" s="96"/>
      <c r="AF135" s="98"/>
      <c r="AG135" s="98"/>
      <c r="AH135" s="96"/>
      <c r="AI135" s="96"/>
      <c r="AJ135" s="96"/>
      <c r="AK135" s="99"/>
      <c r="AL135" s="9">
        <f t="shared" si="60"/>
        <v>0</v>
      </c>
      <c r="AM135" s="9">
        <f t="shared" si="61"/>
        <v>7</v>
      </c>
      <c r="AN135" s="9">
        <f t="shared" si="62"/>
        <v>0.125</v>
      </c>
      <c r="AO135" s="113"/>
      <c r="AP135" s="113"/>
      <c r="AQ135" s="113"/>
      <c r="AR135" s="113"/>
      <c r="AS135" s="34">
        <f t="shared" si="55"/>
        <v>44675</v>
      </c>
      <c r="AT135" s="14">
        <f t="shared" si="56"/>
        <v>0</v>
      </c>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5">
        <f t="shared" si="57"/>
        <v>0</v>
      </c>
    </row>
    <row r="136" spans="1:73" ht="27" customHeight="1" x14ac:dyDescent="0.15">
      <c r="A136" s="29">
        <f t="shared" si="63"/>
        <v>44676</v>
      </c>
      <c r="B136" s="13">
        <f t="shared" si="51"/>
        <v>17</v>
      </c>
      <c r="C136" s="13">
        <f t="shared" si="52"/>
        <v>1</v>
      </c>
      <c r="D136" s="88">
        <f t="shared" si="53"/>
        <v>1.25</v>
      </c>
      <c r="E136" s="70">
        <f t="shared" si="46"/>
        <v>0</v>
      </c>
      <c r="F136" s="70">
        <f t="shared" si="47"/>
        <v>0</v>
      </c>
      <c r="G136" s="89">
        <f t="shared" si="48"/>
        <v>1</v>
      </c>
      <c r="H136" s="70">
        <f t="shared" si="38"/>
        <v>1</v>
      </c>
      <c r="I136" s="71">
        <f t="shared" si="58"/>
        <v>0</v>
      </c>
      <c r="J136" s="96"/>
      <c r="K136" s="96"/>
      <c r="L136" s="96"/>
      <c r="M136" s="96"/>
      <c r="N136" s="97"/>
      <c r="O136" s="97"/>
      <c r="P136" s="108">
        <f t="shared" si="54"/>
        <v>0</v>
      </c>
      <c r="Q136" s="75">
        <f t="shared" si="39"/>
        <v>0</v>
      </c>
      <c r="R136" s="91">
        <f>(SUMIF($B$21:B136,B136,$Q$21:Q136))</f>
        <v>0</v>
      </c>
      <c r="S136" s="93">
        <f t="shared" si="64"/>
        <v>-2.4166666666666665</v>
      </c>
      <c r="T136" s="32">
        <f t="shared" si="40"/>
        <v>0</v>
      </c>
      <c r="U136" s="94">
        <f t="shared" si="41"/>
        <v>0</v>
      </c>
      <c r="V136" s="9">
        <f t="shared" si="49"/>
        <v>0</v>
      </c>
      <c r="W136" s="9">
        <f t="shared" si="42"/>
        <v>0</v>
      </c>
      <c r="X136" s="9">
        <f t="shared" si="50"/>
        <v>0</v>
      </c>
      <c r="Y136" s="93">
        <f t="shared" si="43"/>
        <v>0</v>
      </c>
      <c r="Z136" s="93">
        <f t="shared" si="44"/>
        <v>0</v>
      </c>
      <c r="AA136" s="9">
        <f t="shared" si="59"/>
        <v>0</v>
      </c>
      <c r="AB136" s="100"/>
      <c r="AC136" s="101"/>
      <c r="AD136" s="9">
        <f t="shared" si="45"/>
        <v>0</v>
      </c>
      <c r="AE136" s="96"/>
      <c r="AF136" s="98"/>
      <c r="AG136" s="98"/>
      <c r="AH136" s="96"/>
      <c r="AI136" s="96"/>
      <c r="AJ136" s="96"/>
      <c r="AK136" s="99"/>
      <c r="AL136" s="9">
        <f t="shared" si="60"/>
        <v>0</v>
      </c>
      <c r="AM136" s="9">
        <f t="shared" si="61"/>
        <v>7</v>
      </c>
      <c r="AN136" s="9">
        <f t="shared" si="62"/>
        <v>0.125</v>
      </c>
      <c r="AO136" s="113"/>
      <c r="AP136" s="113"/>
      <c r="AQ136" s="113"/>
      <c r="AR136" s="113"/>
      <c r="AS136" s="34">
        <f t="shared" si="55"/>
        <v>44676</v>
      </c>
      <c r="AT136" s="14">
        <f t="shared" si="56"/>
        <v>0</v>
      </c>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5">
        <f t="shared" si="57"/>
        <v>0</v>
      </c>
    </row>
    <row r="137" spans="1:73" ht="27" customHeight="1" x14ac:dyDescent="0.15">
      <c r="A137" s="29">
        <f t="shared" si="63"/>
        <v>44677</v>
      </c>
      <c r="B137" s="13">
        <f t="shared" si="51"/>
        <v>18</v>
      </c>
      <c r="C137" s="13">
        <f t="shared" si="52"/>
        <v>2</v>
      </c>
      <c r="D137" s="88">
        <f t="shared" si="53"/>
        <v>1.25</v>
      </c>
      <c r="E137" s="70">
        <f t="shared" si="46"/>
        <v>0</v>
      </c>
      <c r="F137" s="70">
        <f t="shared" si="47"/>
        <v>0</v>
      </c>
      <c r="G137" s="89">
        <f t="shared" si="48"/>
        <v>1</v>
      </c>
      <c r="H137" s="70">
        <f t="shared" si="38"/>
        <v>1</v>
      </c>
      <c r="I137" s="71">
        <f t="shared" si="58"/>
        <v>0</v>
      </c>
      <c r="J137" s="96"/>
      <c r="K137" s="96"/>
      <c r="L137" s="96"/>
      <c r="M137" s="96"/>
      <c r="N137" s="97"/>
      <c r="O137" s="97"/>
      <c r="P137" s="108">
        <f t="shared" si="54"/>
        <v>0</v>
      </c>
      <c r="Q137" s="75">
        <f t="shared" si="39"/>
        <v>0</v>
      </c>
      <c r="R137" s="91">
        <f>(SUMIF($B$21:B137,B137,$Q$21:Q137))</f>
        <v>0</v>
      </c>
      <c r="S137" s="93">
        <f t="shared" si="64"/>
        <v>-2.4166666666666665</v>
      </c>
      <c r="T137" s="32">
        <f t="shared" si="40"/>
        <v>0</v>
      </c>
      <c r="U137" s="94">
        <f t="shared" si="41"/>
        <v>0</v>
      </c>
      <c r="V137" s="9">
        <f t="shared" si="49"/>
        <v>0</v>
      </c>
      <c r="W137" s="9">
        <f t="shared" si="42"/>
        <v>0</v>
      </c>
      <c r="X137" s="9">
        <f t="shared" si="50"/>
        <v>0</v>
      </c>
      <c r="Y137" s="93">
        <f t="shared" si="43"/>
        <v>0</v>
      </c>
      <c r="Z137" s="93">
        <f t="shared" si="44"/>
        <v>0</v>
      </c>
      <c r="AA137" s="9">
        <f t="shared" si="59"/>
        <v>0</v>
      </c>
      <c r="AB137" s="100"/>
      <c r="AC137" s="101"/>
      <c r="AD137" s="9">
        <f t="shared" si="45"/>
        <v>0</v>
      </c>
      <c r="AE137" s="96"/>
      <c r="AF137" s="98"/>
      <c r="AG137" s="98"/>
      <c r="AH137" s="96"/>
      <c r="AI137" s="96"/>
      <c r="AJ137" s="96"/>
      <c r="AK137" s="99"/>
      <c r="AL137" s="9">
        <f t="shared" si="60"/>
        <v>0</v>
      </c>
      <c r="AM137" s="9">
        <f t="shared" si="61"/>
        <v>7</v>
      </c>
      <c r="AN137" s="9">
        <f t="shared" si="62"/>
        <v>0.125</v>
      </c>
      <c r="AO137" s="113"/>
      <c r="AP137" s="113"/>
      <c r="AQ137" s="113"/>
      <c r="AR137" s="113"/>
      <c r="AS137" s="34">
        <f t="shared" si="55"/>
        <v>44677</v>
      </c>
      <c r="AT137" s="14">
        <f t="shared" si="56"/>
        <v>0</v>
      </c>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5">
        <f t="shared" si="57"/>
        <v>0</v>
      </c>
    </row>
    <row r="138" spans="1:73" ht="27" customHeight="1" x14ac:dyDescent="0.15">
      <c r="A138" s="29">
        <f t="shared" si="63"/>
        <v>44678</v>
      </c>
      <c r="B138" s="13">
        <f t="shared" si="51"/>
        <v>18</v>
      </c>
      <c r="C138" s="13">
        <f t="shared" si="52"/>
        <v>3</v>
      </c>
      <c r="D138" s="88">
        <f t="shared" si="53"/>
        <v>1.25</v>
      </c>
      <c r="E138" s="70">
        <f t="shared" si="46"/>
        <v>0</v>
      </c>
      <c r="F138" s="70">
        <f t="shared" si="47"/>
        <v>0</v>
      </c>
      <c r="G138" s="89">
        <f t="shared" si="48"/>
        <v>1</v>
      </c>
      <c r="H138" s="70">
        <f t="shared" si="38"/>
        <v>1</v>
      </c>
      <c r="I138" s="71">
        <f t="shared" si="58"/>
        <v>0</v>
      </c>
      <c r="J138" s="96"/>
      <c r="K138" s="96"/>
      <c r="L138" s="96"/>
      <c r="M138" s="96"/>
      <c r="N138" s="97"/>
      <c r="O138" s="97"/>
      <c r="P138" s="108">
        <f t="shared" si="54"/>
        <v>0</v>
      </c>
      <c r="Q138" s="75">
        <f t="shared" si="39"/>
        <v>0</v>
      </c>
      <c r="R138" s="91">
        <f>(SUMIF($B$21:B138,B138,$Q$21:Q138))</f>
        <v>0</v>
      </c>
      <c r="S138" s="93">
        <f t="shared" si="64"/>
        <v>-2.4166666666666665</v>
      </c>
      <c r="T138" s="32">
        <f t="shared" si="40"/>
        <v>0</v>
      </c>
      <c r="U138" s="94">
        <f t="shared" si="41"/>
        <v>0</v>
      </c>
      <c r="V138" s="9">
        <f t="shared" si="49"/>
        <v>0</v>
      </c>
      <c r="W138" s="9">
        <f t="shared" si="42"/>
        <v>0</v>
      </c>
      <c r="X138" s="9">
        <f t="shared" si="50"/>
        <v>0</v>
      </c>
      <c r="Y138" s="93">
        <f t="shared" si="43"/>
        <v>0</v>
      </c>
      <c r="Z138" s="93">
        <f t="shared" si="44"/>
        <v>0</v>
      </c>
      <c r="AA138" s="9">
        <f t="shared" si="59"/>
        <v>0</v>
      </c>
      <c r="AB138" s="100"/>
      <c r="AC138" s="101"/>
      <c r="AD138" s="9">
        <f t="shared" si="45"/>
        <v>0</v>
      </c>
      <c r="AE138" s="96"/>
      <c r="AF138" s="98"/>
      <c r="AG138" s="98"/>
      <c r="AH138" s="96"/>
      <c r="AI138" s="96"/>
      <c r="AJ138" s="96"/>
      <c r="AK138" s="99"/>
      <c r="AL138" s="9">
        <f t="shared" si="60"/>
        <v>0</v>
      </c>
      <c r="AM138" s="9">
        <f t="shared" si="61"/>
        <v>7</v>
      </c>
      <c r="AN138" s="9">
        <f t="shared" si="62"/>
        <v>0.125</v>
      </c>
      <c r="AO138" s="113"/>
      <c r="AP138" s="113"/>
      <c r="AQ138" s="113"/>
      <c r="AR138" s="113"/>
      <c r="AS138" s="34">
        <f t="shared" si="55"/>
        <v>44678</v>
      </c>
      <c r="AT138" s="14">
        <f t="shared" si="56"/>
        <v>0</v>
      </c>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5">
        <f t="shared" si="57"/>
        <v>0</v>
      </c>
    </row>
    <row r="139" spans="1:73" ht="27" customHeight="1" x14ac:dyDescent="0.15">
      <c r="A139" s="29">
        <f t="shared" si="63"/>
        <v>44679</v>
      </c>
      <c r="B139" s="13">
        <f t="shared" si="51"/>
        <v>18</v>
      </c>
      <c r="C139" s="13">
        <f t="shared" si="52"/>
        <v>4</v>
      </c>
      <c r="D139" s="88">
        <f t="shared" si="53"/>
        <v>1.25</v>
      </c>
      <c r="E139" s="70">
        <f t="shared" si="46"/>
        <v>0</v>
      </c>
      <c r="F139" s="70">
        <f t="shared" si="47"/>
        <v>0</v>
      </c>
      <c r="G139" s="89">
        <f t="shared" si="48"/>
        <v>1</v>
      </c>
      <c r="H139" s="70">
        <f t="shared" si="38"/>
        <v>1</v>
      </c>
      <c r="I139" s="71">
        <f t="shared" si="58"/>
        <v>0</v>
      </c>
      <c r="J139" s="96"/>
      <c r="K139" s="96"/>
      <c r="L139" s="96"/>
      <c r="M139" s="96"/>
      <c r="N139" s="97"/>
      <c r="O139" s="97"/>
      <c r="P139" s="108">
        <f t="shared" si="54"/>
        <v>0</v>
      </c>
      <c r="Q139" s="75">
        <f t="shared" si="39"/>
        <v>0</v>
      </c>
      <c r="R139" s="91">
        <f>(SUMIF($B$21:B139,B139,$Q$21:Q139))</f>
        <v>0</v>
      </c>
      <c r="S139" s="93">
        <f t="shared" si="64"/>
        <v>-2.4166666666666665</v>
      </c>
      <c r="T139" s="32">
        <f t="shared" si="40"/>
        <v>0</v>
      </c>
      <c r="U139" s="94">
        <f t="shared" si="41"/>
        <v>0</v>
      </c>
      <c r="V139" s="9">
        <f t="shared" si="49"/>
        <v>0</v>
      </c>
      <c r="W139" s="9">
        <f t="shared" si="42"/>
        <v>0</v>
      </c>
      <c r="X139" s="9">
        <f t="shared" si="50"/>
        <v>0</v>
      </c>
      <c r="Y139" s="93">
        <f t="shared" si="43"/>
        <v>0</v>
      </c>
      <c r="Z139" s="93">
        <f t="shared" si="44"/>
        <v>0</v>
      </c>
      <c r="AA139" s="9">
        <f t="shared" si="59"/>
        <v>0</v>
      </c>
      <c r="AB139" s="100"/>
      <c r="AC139" s="101"/>
      <c r="AD139" s="9">
        <f t="shared" si="45"/>
        <v>0</v>
      </c>
      <c r="AE139" s="96"/>
      <c r="AF139" s="98"/>
      <c r="AG139" s="98"/>
      <c r="AH139" s="96"/>
      <c r="AI139" s="96"/>
      <c r="AJ139" s="96"/>
      <c r="AK139" s="99"/>
      <c r="AL139" s="9">
        <f t="shared" si="60"/>
        <v>0</v>
      </c>
      <c r="AM139" s="9">
        <f t="shared" si="61"/>
        <v>7</v>
      </c>
      <c r="AN139" s="9">
        <f t="shared" si="62"/>
        <v>0.125</v>
      </c>
      <c r="AO139" s="113"/>
      <c r="AP139" s="113"/>
      <c r="AQ139" s="113"/>
      <c r="AR139" s="113"/>
      <c r="AS139" s="34">
        <f t="shared" si="55"/>
        <v>44679</v>
      </c>
      <c r="AT139" s="14">
        <f t="shared" si="56"/>
        <v>0</v>
      </c>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5">
        <f t="shared" si="57"/>
        <v>0</v>
      </c>
    </row>
    <row r="140" spans="1:73" ht="27" customHeight="1" x14ac:dyDescent="0.15">
      <c r="A140" s="29">
        <f t="shared" si="63"/>
        <v>44680</v>
      </c>
      <c r="B140" s="13">
        <f t="shared" si="51"/>
        <v>18</v>
      </c>
      <c r="C140" s="13">
        <f t="shared" si="52"/>
        <v>5</v>
      </c>
      <c r="D140" s="88">
        <f t="shared" si="53"/>
        <v>1.25</v>
      </c>
      <c r="E140" s="70">
        <f t="shared" si="46"/>
        <v>0</v>
      </c>
      <c r="F140" s="70">
        <f t="shared" si="47"/>
        <v>0</v>
      </c>
      <c r="G140" s="89">
        <f t="shared" si="48"/>
        <v>1</v>
      </c>
      <c r="H140" s="70">
        <f t="shared" si="38"/>
        <v>1</v>
      </c>
      <c r="I140" s="71">
        <f t="shared" si="58"/>
        <v>0</v>
      </c>
      <c r="J140" s="96"/>
      <c r="K140" s="96"/>
      <c r="L140" s="96"/>
      <c r="M140" s="96"/>
      <c r="N140" s="97"/>
      <c r="O140" s="97"/>
      <c r="P140" s="108">
        <f t="shared" si="54"/>
        <v>0</v>
      </c>
      <c r="Q140" s="75">
        <f t="shared" si="39"/>
        <v>0</v>
      </c>
      <c r="R140" s="91">
        <f>(SUMIF($B$21:B140,B140,$Q$21:Q140))</f>
        <v>0</v>
      </c>
      <c r="S140" s="93">
        <f t="shared" si="64"/>
        <v>-2.4166666666666665</v>
      </c>
      <c r="T140" s="32">
        <f t="shared" si="40"/>
        <v>0</v>
      </c>
      <c r="U140" s="94">
        <f t="shared" si="41"/>
        <v>0</v>
      </c>
      <c r="V140" s="9">
        <f t="shared" si="49"/>
        <v>0</v>
      </c>
      <c r="W140" s="9">
        <f t="shared" si="42"/>
        <v>0</v>
      </c>
      <c r="X140" s="9">
        <f t="shared" si="50"/>
        <v>0</v>
      </c>
      <c r="Y140" s="93">
        <f t="shared" si="43"/>
        <v>0</v>
      </c>
      <c r="Z140" s="93">
        <f t="shared" si="44"/>
        <v>0</v>
      </c>
      <c r="AA140" s="9">
        <f t="shared" si="59"/>
        <v>0</v>
      </c>
      <c r="AB140" s="100"/>
      <c r="AC140" s="101"/>
      <c r="AD140" s="9">
        <f t="shared" si="45"/>
        <v>0</v>
      </c>
      <c r="AE140" s="96"/>
      <c r="AF140" s="98"/>
      <c r="AG140" s="98"/>
      <c r="AH140" s="96"/>
      <c r="AI140" s="96"/>
      <c r="AJ140" s="96"/>
      <c r="AK140" s="99"/>
      <c r="AL140" s="9">
        <f t="shared" si="60"/>
        <v>0</v>
      </c>
      <c r="AM140" s="9">
        <f t="shared" si="61"/>
        <v>7</v>
      </c>
      <c r="AN140" s="9">
        <f t="shared" si="62"/>
        <v>0.125</v>
      </c>
      <c r="AO140" s="113"/>
      <c r="AP140" s="113"/>
      <c r="AQ140" s="113"/>
      <c r="AR140" s="113"/>
      <c r="AS140" s="34">
        <f t="shared" si="55"/>
        <v>44680</v>
      </c>
      <c r="AT140" s="14">
        <f t="shared" si="56"/>
        <v>0</v>
      </c>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5">
        <f t="shared" si="57"/>
        <v>0</v>
      </c>
    </row>
    <row r="141" spans="1:73" ht="27" customHeight="1" x14ac:dyDescent="0.15">
      <c r="A141" s="29">
        <f t="shared" si="63"/>
        <v>44681</v>
      </c>
      <c r="B141" s="13">
        <f t="shared" si="51"/>
        <v>18</v>
      </c>
      <c r="C141" s="13">
        <f t="shared" si="52"/>
        <v>6</v>
      </c>
      <c r="D141" s="88">
        <f t="shared" si="53"/>
        <v>1.25</v>
      </c>
      <c r="E141" s="70">
        <f t="shared" si="46"/>
        <v>0</v>
      </c>
      <c r="F141" s="70">
        <f t="shared" si="47"/>
        <v>0</v>
      </c>
      <c r="G141" s="89">
        <f t="shared" si="48"/>
        <v>1</v>
      </c>
      <c r="H141" s="70">
        <f t="shared" si="38"/>
        <v>1</v>
      </c>
      <c r="I141" s="71">
        <f t="shared" si="58"/>
        <v>0</v>
      </c>
      <c r="J141" s="96"/>
      <c r="K141" s="96"/>
      <c r="L141" s="96"/>
      <c r="M141" s="96"/>
      <c r="N141" s="97"/>
      <c r="O141" s="97"/>
      <c r="P141" s="108">
        <f t="shared" si="54"/>
        <v>0</v>
      </c>
      <c r="Q141" s="75">
        <f t="shared" si="39"/>
        <v>0</v>
      </c>
      <c r="R141" s="91">
        <f>(SUMIF($B$21:B141,B141,$Q$21:Q141))</f>
        <v>0</v>
      </c>
      <c r="S141" s="93">
        <f t="shared" si="64"/>
        <v>-2.4166666666666665</v>
      </c>
      <c r="T141" s="32">
        <f t="shared" si="40"/>
        <v>0</v>
      </c>
      <c r="U141" s="94">
        <f t="shared" si="41"/>
        <v>0</v>
      </c>
      <c r="V141" s="9">
        <f t="shared" si="49"/>
        <v>0</v>
      </c>
      <c r="W141" s="9">
        <f t="shared" si="42"/>
        <v>0</v>
      </c>
      <c r="X141" s="9">
        <f t="shared" si="50"/>
        <v>0</v>
      </c>
      <c r="Y141" s="93">
        <f t="shared" si="43"/>
        <v>0</v>
      </c>
      <c r="Z141" s="93">
        <f t="shared" si="44"/>
        <v>0</v>
      </c>
      <c r="AA141" s="9">
        <f t="shared" si="59"/>
        <v>0</v>
      </c>
      <c r="AB141" s="100"/>
      <c r="AC141" s="101"/>
      <c r="AD141" s="9">
        <f t="shared" si="45"/>
        <v>0</v>
      </c>
      <c r="AE141" s="96"/>
      <c r="AF141" s="98"/>
      <c r="AG141" s="98"/>
      <c r="AH141" s="96"/>
      <c r="AI141" s="96"/>
      <c r="AJ141" s="96"/>
      <c r="AK141" s="99"/>
      <c r="AL141" s="9">
        <f t="shared" si="60"/>
        <v>0</v>
      </c>
      <c r="AM141" s="9">
        <f t="shared" si="61"/>
        <v>7</v>
      </c>
      <c r="AN141" s="9">
        <f t="shared" si="62"/>
        <v>0.125</v>
      </c>
      <c r="AO141" s="113"/>
      <c r="AP141" s="113"/>
      <c r="AQ141" s="113"/>
      <c r="AR141" s="113"/>
      <c r="AS141" s="34">
        <f t="shared" si="55"/>
        <v>44681</v>
      </c>
      <c r="AT141" s="14">
        <f t="shared" si="56"/>
        <v>0</v>
      </c>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31"/>
      <c r="BT141" s="31"/>
      <c r="BU141" s="35">
        <f t="shared" si="57"/>
        <v>0</v>
      </c>
    </row>
    <row r="142" spans="1:73" ht="27" customHeight="1" x14ac:dyDescent="0.15">
      <c r="A142" s="29">
        <f t="shared" si="63"/>
        <v>44682</v>
      </c>
      <c r="B142" s="13">
        <f t="shared" si="51"/>
        <v>18</v>
      </c>
      <c r="C142" s="13">
        <f t="shared" si="52"/>
        <v>7</v>
      </c>
      <c r="D142" s="88">
        <f t="shared" si="53"/>
        <v>1.25</v>
      </c>
      <c r="E142" s="70">
        <f t="shared" si="46"/>
        <v>0</v>
      </c>
      <c r="F142" s="70">
        <f t="shared" si="47"/>
        <v>0</v>
      </c>
      <c r="G142" s="89">
        <f t="shared" si="48"/>
        <v>1.5</v>
      </c>
      <c r="H142" s="70">
        <f t="shared" si="38"/>
        <v>1</v>
      </c>
      <c r="I142" s="71">
        <f t="shared" si="58"/>
        <v>0</v>
      </c>
      <c r="J142" s="96"/>
      <c r="K142" s="96"/>
      <c r="L142" s="96"/>
      <c r="M142" s="96"/>
      <c r="N142" s="97"/>
      <c r="O142" s="97"/>
      <c r="P142" s="108">
        <f t="shared" si="54"/>
        <v>0</v>
      </c>
      <c r="Q142" s="75">
        <f t="shared" si="39"/>
        <v>0</v>
      </c>
      <c r="R142" s="91">
        <f>(SUMIF($B$21:B142,B142,$Q$21:Q142))</f>
        <v>0</v>
      </c>
      <c r="S142" s="93">
        <f t="shared" si="64"/>
        <v>-2.4166666666666665</v>
      </c>
      <c r="T142" s="32">
        <f t="shared" si="40"/>
        <v>0</v>
      </c>
      <c r="U142" s="94">
        <f t="shared" si="41"/>
        <v>0</v>
      </c>
      <c r="V142" s="9">
        <f t="shared" si="49"/>
        <v>0</v>
      </c>
      <c r="W142" s="9">
        <f t="shared" si="42"/>
        <v>0</v>
      </c>
      <c r="X142" s="9">
        <f t="shared" si="50"/>
        <v>0</v>
      </c>
      <c r="Y142" s="93">
        <f t="shared" si="43"/>
        <v>0</v>
      </c>
      <c r="Z142" s="93">
        <f t="shared" si="44"/>
        <v>0</v>
      </c>
      <c r="AA142" s="9">
        <f t="shared" si="59"/>
        <v>0</v>
      </c>
      <c r="AB142" s="100"/>
      <c r="AC142" s="101"/>
      <c r="AD142" s="9">
        <f t="shared" si="45"/>
        <v>0</v>
      </c>
      <c r="AE142" s="96"/>
      <c r="AF142" s="98"/>
      <c r="AG142" s="98"/>
      <c r="AH142" s="96"/>
      <c r="AI142" s="96"/>
      <c r="AJ142" s="96"/>
      <c r="AK142" s="99"/>
      <c r="AL142" s="9">
        <f t="shared" si="60"/>
        <v>0</v>
      </c>
      <c r="AM142" s="9">
        <f t="shared" si="61"/>
        <v>7</v>
      </c>
      <c r="AN142" s="9">
        <f t="shared" si="62"/>
        <v>0.125</v>
      </c>
      <c r="AO142" s="113"/>
      <c r="AP142" s="113"/>
      <c r="AQ142" s="113"/>
      <c r="AR142" s="113"/>
      <c r="AS142" s="34">
        <f t="shared" si="55"/>
        <v>44682</v>
      </c>
      <c r="AT142" s="14">
        <f t="shared" si="56"/>
        <v>0</v>
      </c>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c r="BS142" s="31"/>
      <c r="BT142" s="31"/>
      <c r="BU142" s="35">
        <f t="shared" si="57"/>
        <v>0</v>
      </c>
    </row>
    <row r="143" spans="1:73" ht="27" customHeight="1" x14ac:dyDescent="0.15">
      <c r="A143" s="29">
        <f t="shared" si="63"/>
        <v>44683</v>
      </c>
      <c r="B143" s="13">
        <f t="shared" si="51"/>
        <v>18</v>
      </c>
      <c r="C143" s="13">
        <f t="shared" si="52"/>
        <v>1</v>
      </c>
      <c r="D143" s="88">
        <f t="shared" si="53"/>
        <v>1.25</v>
      </c>
      <c r="E143" s="70">
        <f t="shared" si="46"/>
        <v>0</v>
      </c>
      <c r="F143" s="70">
        <f t="shared" si="47"/>
        <v>0</v>
      </c>
      <c r="G143" s="89">
        <f t="shared" si="48"/>
        <v>1</v>
      </c>
      <c r="H143" s="70">
        <f t="shared" si="38"/>
        <v>1</v>
      </c>
      <c r="I143" s="71">
        <f t="shared" si="58"/>
        <v>0</v>
      </c>
      <c r="J143" s="96"/>
      <c r="K143" s="96"/>
      <c r="L143" s="96"/>
      <c r="M143" s="96"/>
      <c r="N143" s="97"/>
      <c r="O143" s="97"/>
      <c r="P143" s="108">
        <f t="shared" si="54"/>
        <v>0</v>
      </c>
      <c r="Q143" s="75">
        <f t="shared" si="39"/>
        <v>0</v>
      </c>
      <c r="R143" s="91">
        <f>(SUMIF($B$21:B143,B143,$Q$21:Q143))</f>
        <v>0</v>
      </c>
      <c r="S143" s="93">
        <f t="shared" si="64"/>
        <v>-2.4166666666666665</v>
      </c>
      <c r="T143" s="32">
        <f t="shared" si="40"/>
        <v>0</v>
      </c>
      <c r="U143" s="94">
        <f t="shared" si="41"/>
        <v>0</v>
      </c>
      <c r="V143" s="9">
        <f t="shared" si="49"/>
        <v>0</v>
      </c>
      <c r="W143" s="9">
        <f t="shared" si="42"/>
        <v>0</v>
      </c>
      <c r="X143" s="9">
        <f t="shared" si="50"/>
        <v>0</v>
      </c>
      <c r="Y143" s="93">
        <f t="shared" si="43"/>
        <v>0</v>
      </c>
      <c r="Z143" s="93">
        <f t="shared" si="44"/>
        <v>0</v>
      </c>
      <c r="AA143" s="9">
        <f t="shared" si="59"/>
        <v>0</v>
      </c>
      <c r="AB143" s="100"/>
      <c r="AC143" s="101"/>
      <c r="AD143" s="9">
        <f t="shared" si="45"/>
        <v>0</v>
      </c>
      <c r="AE143" s="96"/>
      <c r="AF143" s="98"/>
      <c r="AG143" s="98"/>
      <c r="AH143" s="96"/>
      <c r="AI143" s="96"/>
      <c r="AJ143" s="96"/>
      <c r="AK143" s="99"/>
      <c r="AL143" s="9">
        <f t="shared" si="60"/>
        <v>0</v>
      </c>
      <c r="AM143" s="9">
        <f t="shared" si="61"/>
        <v>7</v>
      </c>
      <c r="AN143" s="9">
        <f t="shared" si="62"/>
        <v>0.125</v>
      </c>
      <c r="AO143" s="113"/>
      <c r="AP143" s="113"/>
      <c r="AQ143" s="113"/>
      <c r="AR143" s="113"/>
      <c r="AS143" s="34">
        <f t="shared" si="55"/>
        <v>44683</v>
      </c>
      <c r="AT143" s="14">
        <f t="shared" si="56"/>
        <v>0</v>
      </c>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c r="BS143" s="31"/>
      <c r="BT143" s="31"/>
      <c r="BU143" s="35">
        <f t="shared" si="57"/>
        <v>0</v>
      </c>
    </row>
    <row r="144" spans="1:73" ht="27" customHeight="1" x14ac:dyDescent="0.15">
      <c r="A144" s="29">
        <f t="shared" si="63"/>
        <v>44684</v>
      </c>
      <c r="B144" s="13">
        <f t="shared" si="51"/>
        <v>19</v>
      </c>
      <c r="C144" s="13">
        <f t="shared" si="52"/>
        <v>2</v>
      </c>
      <c r="D144" s="88">
        <f t="shared" si="53"/>
        <v>1.25</v>
      </c>
      <c r="E144" s="70">
        <f t="shared" si="46"/>
        <v>0</v>
      </c>
      <c r="F144" s="70">
        <f t="shared" si="47"/>
        <v>0</v>
      </c>
      <c r="G144" s="89">
        <f t="shared" si="48"/>
        <v>1</v>
      </c>
      <c r="H144" s="70">
        <f t="shared" si="38"/>
        <v>1</v>
      </c>
      <c r="I144" s="71">
        <f t="shared" si="58"/>
        <v>0</v>
      </c>
      <c r="J144" s="96"/>
      <c r="K144" s="96"/>
      <c r="L144" s="96"/>
      <c r="M144" s="96"/>
      <c r="N144" s="97"/>
      <c r="O144" s="97"/>
      <c r="P144" s="108">
        <f t="shared" si="54"/>
        <v>0</v>
      </c>
      <c r="Q144" s="75">
        <f t="shared" si="39"/>
        <v>0</v>
      </c>
      <c r="R144" s="91">
        <f>(SUMIF($B$21:B144,B144,$Q$21:Q144))</f>
        <v>0</v>
      </c>
      <c r="S144" s="93">
        <f t="shared" si="64"/>
        <v>-2.4166666666666665</v>
      </c>
      <c r="T144" s="32">
        <f t="shared" si="40"/>
        <v>0</v>
      </c>
      <c r="U144" s="94">
        <f t="shared" si="41"/>
        <v>0</v>
      </c>
      <c r="V144" s="9">
        <f t="shared" si="49"/>
        <v>0</v>
      </c>
      <c r="W144" s="9">
        <f t="shared" si="42"/>
        <v>0</v>
      </c>
      <c r="X144" s="9">
        <f t="shared" si="50"/>
        <v>0</v>
      </c>
      <c r="Y144" s="93">
        <f t="shared" si="43"/>
        <v>0</v>
      </c>
      <c r="Z144" s="93">
        <f t="shared" si="44"/>
        <v>0</v>
      </c>
      <c r="AA144" s="9">
        <f t="shared" si="59"/>
        <v>0</v>
      </c>
      <c r="AB144" s="100"/>
      <c r="AC144" s="101"/>
      <c r="AD144" s="9">
        <f t="shared" si="45"/>
        <v>0</v>
      </c>
      <c r="AE144" s="96"/>
      <c r="AF144" s="98"/>
      <c r="AG144" s="98"/>
      <c r="AH144" s="96"/>
      <c r="AI144" s="96"/>
      <c r="AJ144" s="96"/>
      <c r="AK144" s="99"/>
      <c r="AL144" s="9">
        <f t="shared" si="60"/>
        <v>0</v>
      </c>
      <c r="AM144" s="9">
        <f t="shared" si="61"/>
        <v>7</v>
      </c>
      <c r="AN144" s="9">
        <f t="shared" si="62"/>
        <v>0.125</v>
      </c>
      <c r="AO144" s="113"/>
      <c r="AP144" s="113"/>
      <c r="AQ144" s="113"/>
      <c r="AR144" s="113"/>
      <c r="AS144" s="34">
        <f t="shared" si="55"/>
        <v>44684</v>
      </c>
      <c r="AT144" s="14">
        <f t="shared" si="56"/>
        <v>0</v>
      </c>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c r="BS144" s="31"/>
      <c r="BT144" s="31"/>
      <c r="BU144" s="35">
        <f t="shared" si="57"/>
        <v>0</v>
      </c>
    </row>
    <row r="145" spans="1:73" ht="27" customHeight="1" x14ac:dyDescent="0.15">
      <c r="A145" s="29">
        <f t="shared" si="63"/>
        <v>44685</v>
      </c>
      <c r="B145" s="13">
        <f t="shared" si="51"/>
        <v>19</v>
      </c>
      <c r="C145" s="13">
        <f t="shared" si="52"/>
        <v>3</v>
      </c>
      <c r="D145" s="88">
        <f t="shared" si="53"/>
        <v>1.25</v>
      </c>
      <c r="E145" s="70">
        <f t="shared" si="46"/>
        <v>0</v>
      </c>
      <c r="F145" s="70">
        <f t="shared" si="47"/>
        <v>0</v>
      </c>
      <c r="G145" s="89">
        <f t="shared" si="48"/>
        <v>1</v>
      </c>
      <c r="H145" s="70">
        <f t="shared" si="38"/>
        <v>1</v>
      </c>
      <c r="I145" s="71">
        <f t="shared" si="58"/>
        <v>0</v>
      </c>
      <c r="J145" s="96"/>
      <c r="K145" s="96"/>
      <c r="L145" s="96"/>
      <c r="M145" s="96"/>
      <c r="N145" s="97"/>
      <c r="O145" s="97"/>
      <c r="P145" s="108">
        <f t="shared" si="54"/>
        <v>0</v>
      </c>
      <c r="Q145" s="75">
        <f t="shared" si="39"/>
        <v>0</v>
      </c>
      <c r="R145" s="91">
        <f>(SUMIF($B$21:B145,B145,$Q$21:Q145))</f>
        <v>0</v>
      </c>
      <c r="S145" s="93">
        <f t="shared" si="64"/>
        <v>-2.4166666666666665</v>
      </c>
      <c r="T145" s="32">
        <f t="shared" si="40"/>
        <v>0</v>
      </c>
      <c r="U145" s="94">
        <f t="shared" si="41"/>
        <v>0</v>
      </c>
      <c r="V145" s="9">
        <f t="shared" si="49"/>
        <v>0</v>
      </c>
      <c r="W145" s="9">
        <f t="shared" si="42"/>
        <v>0</v>
      </c>
      <c r="X145" s="9">
        <f t="shared" si="50"/>
        <v>0</v>
      </c>
      <c r="Y145" s="93">
        <f t="shared" si="43"/>
        <v>0</v>
      </c>
      <c r="Z145" s="93">
        <f t="shared" si="44"/>
        <v>0</v>
      </c>
      <c r="AA145" s="9">
        <f t="shared" si="59"/>
        <v>0</v>
      </c>
      <c r="AB145" s="100"/>
      <c r="AC145" s="101"/>
      <c r="AD145" s="9">
        <f t="shared" si="45"/>
        <v>0</v>
      </c>
      <c r="AE145" s="96"/>
      <c r="AF145" s="98"/>
      <c r="AG145" s="98"/>
      <c r="AH145" s="96"/>
      <c r="AI145" s="96"/>
      <c r="AJ145" s="96"/>
      <c r="AK145" s="99"/>
      <c r="AL145" s="9">
        <f t="shared" si="60"/>
        <v>0</v>
      </c>
      <c r="AM145" s="9">
        <f t="shared" si="61"/>
        <v>7</v>
      </c>
      <c r="AN145" s="9">
        <f t="shared" si="62"/>
        <v>0.125</v>
      </c>
      <c r="AO145" s="113"/>
      <c r="AP145" s="113"/>
      <c r="AQ145" s="113"/>
      <c r="AR145" s="113"/>
      <c r="AS145" s="34">
        <f t="shared" si="55"/>
        <v>44685</v>
      </c>
      <c r="AT145" s="14">
        <f t="shared" si="56"/>
        <v>0</v>
      </c>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5">
        <f t="shared" si="57"/>
        <v>0</v>
      </c>
    </row>
    <row r="146" spans="1:73" ht="27" customHeight="1" x14ac:dyDescent="0.15">
      <c r="A146" s="29">
        <f t="shared" si="63"/>
        <v>44686</v>
      </c>
      <c r="B146" s="13">
        <f t="shared" si="51"/>
        <v>19</v>
      </c>
      <c r="C146" s="13">
        <f t="shared" si="52"/>
        <v>4</v>
      </c>
      <c r="D146" s="88">
        <f t="shared" si="53"/>
        <v>1.25</v>
      </c>
      <c r="E146" s="70">
        <f t="shared" si="46"/>
        <v>0</v>
      </c>
      <c r="F146" s="70">
        <f t="shared" si="47"/>
        <v>0</v>
      </c>
      <c r="G146" s="89">
        <f t="shared" si="48"/>
        <v>1</v>
      </c>
      <c r="H146" s="70">
        <f t="shared" si="38"/>
        <v>1</v>
      </c>
      <c r="I146" s="71">
        <f t="shared" si="58"/>
        <v>0</v>
      </c>
      <c r="J146" s="96"/>
      <c r="K146" s="96"/>
      <c r="L146" s="96"/>
      <c r="M146" s="96"/>
      <c r="N146" s="97"/>
      <c r="O146" s="97"/>
      <c r="P146" s="108">
        <f t="shared" si="54"/>
        <v>0</v>
      </c>
      <c r="Q146" s="75">
        <f t="shared" si="39"/>
        <v>0</v>
      </c>
      <c r="R146" s="91">
        <f>(SUMIF($B$21:B146,B146,$Q$21:Q146))</f>
        <v>0</v>
      </c>
      <c r="S146" s="93">
        <f t="shared" si="64"/>
        <v>-2.4166666666666665</v>
      </c>
      <c r="T146" s="32">
        <f t="shared" si="40"/>
        <v>0</v>
      </c>
      <c r="U146" s="94">
        <f t="shared" si="41"/>
        <v>0</v>
      </c>
      <c r="V146" s="9">
        <f t="shared" si="49"/>
        <v>0</v>
      </c>
      <c r="W146" s="9">
        <f t="shared" si="42"/>
        <v>0</v>
      </c>
      <c r="X146" s="9">
        <f t="shared" si="50"/>
        <v>0</v>
      </c>
      <c r="Y146" s="93">
        <f t="shared" si="43"/>
        <v>0</v>
      </c>
      <c r="Z146" s="93">
        <f t="shared" si="44"/>
        <v>0</v>
      </c>
      <c r="AA146" s="9">
        <f t="shared" si="59"/>
        <v>0</v>
      </c>
      <c r="AB146" s="100"/>
      <c r="AC146" s="101"/>
      <c r="AD146" s="9">
        <f t="shared" si="45"/>
        <v>0</v>
      </c>
      <c r="AE146" s="96"/>
      <c r="AF146" s="98"/>
      <c r="AG146" s="98"/>
      <c r="AH146" s="96"/>
      <c r="AI146" s="96"/>
      <c r="AJ146" s="96"/>
      <c r="AK146" s="99"/>
      <c r="AL146" s="9">
        <f t="shared" si="60"/>
        <v>0</v>
      </c>
      <c r="AM146" s="9">
        <f t="shared" si="61"/>
        <v>7</v>
      </c>
      <c r="AN146" s="9">
        <f t="shared" si="62"/>
        <v>0.125</v>
      </c>
      <c r="AO146" s="113"/>
      <c r="AP146" s="113"/>
      <c r="AQ146" s="113"/>
      <c r="AR146" s="113"/>
      <c r="AS146" s="34">
        <f t="shared" si="55"/>
        <v>44686</v>
      </c>
      <c r="AT146" s="14">
        <f t="shared" si="56"/>
        <v>0</v>
      </c>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5">
        <f t="shared" si="57"/>
        <v>0</v>
      </c>
    </row>
    <row r="147" spans="1:73" ht="27" customHeight="1" x14ac:dyDescent="0.15">
      <c r="A147" s="29">
        <f t="shared" si="63"/>
        <v>44687</v>
      </c>
      <c r="B147" s="13">
        <f t="shared" si="51"/>
        <v>19</v>
      </c>
      <c r="C147" s="13">
        <f t="shared" si="52"/>
        <v>5</v>
      </c>
      <c r="D147" s="88">
        <f t="shared" si="53"/>
        <v>1.25</v>
      </c>
      <c r="E147" s="70">
        <f t="shared" si="46"/>
        <v>0</v>
      </c>
      <c r="F147" s="70">
        <f t="shared" si="47"/>
        <v>0</v>
      </c>
      <c r="G147" s="89">
        <f t="shared" si="48"/>
        <v>1</v>
      </c>
      <c r="H147" s="70">
        <f t="shared" ref="H147:H210" si="65">IF(OR($A$2=A147,$A$3=A147,$A$4=A147,$A$5=A147,$A$6=A147,$A$7=A147,$A$8=A147,$A$9=A147,$A$10=A147),$Z$11,1)</f>
        <v>1</v>
      </c>
      <c r="I147" s="71">
        <f t="shared" si="58"/>
        <v>0</v>
      </c>
      <c r="J147" s="96"/>
      <c r="K147" s="96"/>
      <c r="L147" s="96"/>
      <c r="M147" s="96"/>
      <c r="N147" s="97"/>
      <c r="O147" s="97"/>
      <c r="P147" s="108">
        <f t="shared" si="54"/>
        <v>0</v>
      </c>
      <c r="Q147" s="75">
        <f t="shared" ref="Q147:Q210" si="66">P147+AD147+Z147+AE147+AI147-AH147+AG147</f>
        <v>0</v>
      </c>
      <c r="R147" s="91">
        <f>(SUMIF($B$21:B147,B147,$Q$21:Q147))</f>
        <v>0</v>
      </c>
      <c r="S147" s="93">
        <f t="shared" si="64"/>
        <v>-2.4166666666666665</v>
      </c>
      <c r="T147" s="32">
        <f t="shared" ref="T147:T210" si="67">IF(P147&gt;$AN$12,P147-$AN$12,0)</f>
        <v>0</v>
      </c>
      <c r="U147" s="94">
        <f t="shared" ref="U147:U210" si="68">((K147-J147+N(K147&lt;J147)+(M147-L147+N(M147&lt;L147))+N147-O147))*MAX(G147,H147)-P147-AD147</f>
        <v>0</v>
      </c>
      <c r="V147" s="9">
        <f t="shared" si="49"/>
        <v>0</v>
      </c>
      <c r="W147" s="9">
        <f t="shared" ref="W147:W210" si="69">((P147-T147)*$Z$13)-P147+T147</f>
        <v>0</v>
      </c>
      <c r="X147" s="9">
        <f t="shared" si="50"/>
        <v>0</v>
      </c>
      <c r="Y147" s="93">
        <f t="shared" ref="Y147:Y210" si="70">IF(AA147&lt;=$U$15,AA147*$T$15-AA147,AA147*$Z$15-AA147-(E147*$U$15))</f>
        <v>0</v>
      </c>
      <c r="Z147" s="93">
        <f t="shared" ref="Z147:Z210" si="71">U147+V147+W147+X147+Y147</f>
        <v>0</v>
      </c>
      <c r="AA147" s="9">
        <f t="shared" si="59"/>
        <v>0</v>
      </c>
      <c r="AB147" s="100"/>
      <c r="AC147" s="101"/>
      <c r="AD147" s="9">
        <f t="shared" ref="AD147:AD210" si="72">(MAX(,MIN($AN$14+($AM$14&gt;$AN$14),K147+(J147&gt;K147))-MAX($AM$14,J147))+MAX(,(MIN($AN$14,K147+(J147&gt;K147))-J147)*($AM$14&gt;$AN$14))+MAX(,MIN($AN$14+($AM$14&gt;$AN$14),M147+0)-$AM$14)*(J147&gt;K147))+(MAX(,MIN($AN$14+($AM$14&gt;$AN$14),M147+(L147&gt;M147))-MAX($AM$14,L147))+MAX(,(MIN($AN$14,M147+(L147&gt;M147))-L147)*($AM$14&gt;$AN$14))+MAX(,MIN($AN$14+($AM$14&gt;$AN$14),M147+0)-$AM$14)*(L147&gt;M147))+AC147-AB147</f>
        <v>0</v>
      </c>
      <c r="AE147" s="96"/>
      <c r="AF147" s="98"/>
      <c r="AG147" s="98"/>
      <c r="AH147" s="96"/>
      <c r="AI147" s="96"/>
      <c r="AJ147" s="96"/>
      <c r="AK147" s="99"/>
      <c r="AL147" s="9">
        <f t="shared" si="60"/>
        <v>0</v>
      </c>
      <c r="AM147" s="9">
        <f t="shared" si="61"/>
        <v>7</v>
      </c>
      <c r="AN147" s="9">
        <f t="shared" si="62"/>
        <v>0.125</v>
      </c>
      <c r="AO147" s="113"/>
      <c r="AP147" s="113"/>
      <c r="AQ147" s="113"/>
      <c r="AR147" s="113"/>
      <c r="AS147" s="34">
        <f t="shared" si="55"/>
        <v>44687</v>
      </c>
      <c r="AT147" s="14">
        <f t="shared" si="56"/>
        <v>0</v>
      </c>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31"/>
      <c r="BS147" s="31"/>
      <c r="BT147" s="31"/>
      <c r="BU147" s="35">
        <f t="shared" si="57"/>
        <v>0</v>
      </c>
    </row>
    <row r="148" spans="1:73" ht="27" customHeight="1" x14ac:dyDescent="0.15">
      <c r="A148" s="29">
        <f t="shared" si="63"/>
        <v>44688</v>
      </c>
      <c r="B148" s="13">
        <f t="shared" si="51"/>
        <v>19</v>
      </c>
      <c r="C148" s="13">
        <f t="shared" si="52"/>
        <v>6</v>
      </c>
      <c r="D148" s="88">
        <f t="shared" si="53"/>
        <v>1.25</v>
      </c>
      <c r="E148" s="70">
        <f t="shared" ref="E148:E211" si="73">IF(T148&gt;=$U$12,$V$12,0)</f>
        <v>0</v>
      </c>
      <c r="F148" s="70">
        <f t="shared" ref="F148:F211" si="74">IF(AA148&gt;=$U$15,$V$15,0)</f>
        <v>0</v>
      </c>
      <c r="G148" s="89">
        <f t="shared" ref="G148:G211" si="75">IF(C148=7,$Z$10,1)</f>
        <v>1</v>
      </c>
      <c r="H148" s="70">
        <f t="shared" si="65"/>
        <v>1</v>
      </c>
      <c r="I148" s="71">
        <f t="shared" si="58"/>
        <v>0</v>
      </c>
      <c r="J148" s="96"/>
      <c r="K148" s="96"/>
      <c r="L148" s="96"/>
      <c r="M148" s="96"/>
      <c r="N148" s="97"/>
      <c r="O148" s="97"/>
      <c r="P148" s="108">
        <f t="shared" si="54"/>
        <v>0</v>
      </c>
      <c r="Q148" s="75">
        <f t="shared" si="66"/>
        <v>0</v>
      </c>
      <c r="R148" s="91">
        <f>(SUMIF($B$21:B148,B148,$Q$21:Q148))</f>
        <v>0</v>
      </c>
      <c r="S148" s="93">
        <f t="shared" si="64"/>
        <v>-2.4166666666666665</v>
      </c>
      <c r="T148" s="32">
        <f t="shared" si="67"/>
        <v>0</v>
      </c>
      <c r="U148" s="94">
        <f t="shared" si="68"/>
        <v>0</v>
      </c>
      <c r="V148" s="9">
        <f t="shared" ref="V148:V211" si="76">IF(T148&lt;=$U$12,T148*$T$12-T148,T148*$Z$12-T148-(E148*$U$12))</f>
        <v>0</v>
      </c>
      <c r="W148" s="9">
        <f t="shared" si="69"/>
        <v>0</v>
      </c>
      <c r="X148" s="9">
        <f t="shared" ref="X148:X211" si="77">((AD148+AC148-AB148)*$Z$14)-AD148-AC148+AB148</f>
        <v>0</v>
      </c>
      <c r="Y148" s="93">
        <f t="shared" si="70"/>
        <v>0</v>
      </c>
      <c r="Z148" s="93">
        <f t="shared" si="71"/>
        <v>0</v>
      </c>
      <c r="AA148" s="9">
        <f t="shared" si="59"/>
        <v>0</v>
      </c>
      <c r="AB148" s="100"/>
      <c r="AC148" s="101"/>
      <c r="AD148" s="9">
        <f t="shared" si="72"/>
        <v>0</v>
      </c>
      <c r="AE148" s="96"/>
      <c r="AF148" s="98"/>
      <c r="AG148" s="98"/>
      <c r="AH148" s="96"/>
      <c r="AI148" s="96"/>
      <c r="AJ148" s="96"/>
      <c r="AK148" s="99"/>
      <c r="AL148" s="9">
        <f t="shared" si="60"/>
        <v>0</v>
      </c>
      <c r="AM148" s="9">
        <f t="shared" si="61"/>
        <v>7</v>
      </c>
      <c r="AN148" s="9">
        <f t="shared" si="62"/>
        <v>0.125</v>
      </c>
      <c r="AO148" s="113"/>
      <c r="AP148" s="113"/>
      <c r="AQ148" s="113"/>
      <c r="AR148" s="113"/>
      <c r="AS148" s="34">
        <f t="shared" si="55"/>
        <v>44688</v>
      </c>
      <c r="AT148" s="14">
        <f t="shared" si="56"/>
        <v>0</v>
      </c>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c r="BQ148" s="31"/>
      <c r="BR148" s="31"/>
      <c r="BS148" s="31"/>
      <c r="BT148" s="31"/>
      <c r="BU148" s="35">
        <f t="shared" si="57"/>
        <v>0</v>
      </c>
    </row>
    <row r="149" spans="1:73" ht="27" customHeight="1" x14ac:dyDescent="0.15">
      <c r="A149" s="29">
        <f t="shared" si="63"/>
        <v>44689</v>
      </c>
      <c r="B149" s="13">
        <f t="shared" ref="B149:B212" si="78">WEEKNUM(A149,2)</f>
        <v>19</v>
      </c>
      <c r="C149" s="13">
        <f t="shared" ref="C149:C212" si="79">WEEKDAY(A149)</f>
        <v>7</v>
      </c>
      <c r="D149" s="88">
        <f t="shared" ref="D149:D212" si="80">IF(AD149&gt;0,$Z$14,$Z$14)</f>
        <v>1.25</v>
      </c>
      <c r="E149" s="70">
        <f t="shared" si="73"/>
        <v>0</v>
      </c>
      <c r="F149" s="70">
        <f t="shared" si="74"/>
        <v>0</v>
      </c>
      <c r="G149" s="89">
        <f t="shared" si="75"/>
        <v>1.5</v>
      </c>
      <c r="H149" s="70">
        <f t="shared" si="65"/>
        <v>1</v>
      </c>
      <c r="I149" s="71">
        <f t="shared" si="58"/>
        <v>0</v>
      </c>
      <c r="J149" s="96"/>
      <c r="K149" s="96"/>
      <c r="L149" s="96"/>
      <c r="M149" s="96"/>
      <c r="N149" s="97"/>
      <c r="O149" s="97"/>
      <c r="P149" s="108">
        <f t="shared" ref="P149:P212" si="81">(MAX(,MIN($AN$15+($AM$15&gt;$AN$15),K149+(J149&gt;K149))-MAX($AM$15,J149))+MAX(,(MIN($AN$15,K149+(J149&gt;K149))-J149)*($AM$15&gt;$AN$15))+MAX(,MIN($AN$15+($AM$15&gt;$AN$15),K149+0)-$AM$15)*(J149&gt;K149))+(MAX(,MIN($AN$15+($AM$15&gt;$AN$15),M149+(L149&gt;M149))-MAX($AM$15,L149))+MAX(,(MIN($AN$15,M149+(L149&gt;M149))-L149)*($AM$15&gt;$AN$15))+MAX(,MIN($AN$15+($AM$15&gt;$AN$15),M149+0)-$AM$15)*(L149&gt;M149))+N149-O149</f>
        <v>0</v>
      </c>
      <c r="Q149" s="75">
        <f t="shared" si="66"/>
        <v>0</v>
      </c>
      <c r="R149" s="91">
        <f>(SUMIF($B$21:B149,B149,$Q$21:Q149))</f>
        <v>0</v>
      </c>
      <c r="S149" s="93">
        <f t="shared" si="64"/>
        <v>-2.4166666666666665</v>
      </c>
      <c r="T149" s="32">
        <f t="shared" si="67"/>
        <v>0</v>
      </c>
      <c r="U149" s="94">
        <f t="shared" si="68"/>
        <v>0</v>
      </c>
      <c r="V149" s="9">
        <f t="shared" si="76"/>
        <v>0</v>
      </c>
      <c r="W149" s="9">
        <f t="shared" si="69"/>
        <v>0</v>
      </c>
      <c r="X149" s="9">
        <f t="shared" si="77"/>
        <v>0</v>
      </c>
      <c r="Y149" s="93">
        <f t="shared" si="70"/>
        <v>0</v>
      </c>
      <c r="Z149" s="93">
        <f t="shared" si="71"/>
        <v>0</v>
      </c>
      <c r="AA149" s="9">
        <f t="shared" si="59"/>
        <v>0</v>
      </c>
      <c r="AB149" s="100"/>
      <c r="AC149" s="101"/>
      <c r="AD149" s="9">
        <f t="shared" si="72"/>
        <v>0</v>
      </c>
      <c r="AE149" s="96"/>
      <c r="AF149" s="98"/>
      <c r="AG149" s="98"/>
      <c r="AH149" s="96"/>
      <c r="AI149" s="96"/>
      <c r="AJ149" s="96"/>
      <c r="AK149" s="99"/>
      <c r="AL149" s="9">
        <f t="shared" si="60"/>
        <v>0</v>
      </c>
      <c r="AM149" s="9">
        <f t="shared" si="61"/>
        <v>7</v>
      </c>
      <c r="AN149" s="9">
        <f t="shared" si="62"/>
        <v>0.125</v>
      </c>
      <c r="AO149" s="113"/>
      <c r="AP149" s="113"/>
      <c r="AQ149" s="113"/>
      <c r="AR149" s="113"/>
      <c r="AS149" s="34">
        <f t="shared" ref="AS149:AS212" si="82">A149</f>
        <v>44689</v>
      </c>
      <c r="AT149" s="14">
        <f t="shared" ref="AT149:AT212" si="83">SUM(AU149:BT149)</f>
        <v>0</v>
      </c>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31"/>
      <c r="BS149" s="31"/>
      <c r="BT149" s="31"/>
      <c r="BU149" s="35">
        <f t="shared" ref="BU149:BU212" si="84">IF(P149=0,0,AT149/P149)</f>
        <v>0</v>
      </c>
    </row>
    <row r="150" spans="1:73" ht="27" customHeight="1" x14ac:dyDescent="0.15">
      <c r="A150" s="29">
        <f t="shared" si="63"/>
        <v>44690</v>
      </c>
      <c r="B150" s="13">
        <f t="shared" si="78"/>
        <v>19</v>
      </c>
      <c r="C150" s="13">
        <f t="shared" si="79"/>
        <v>1</v>
      </c>
      <c r="D150" s="88">
        <f t="shared" si="80"/>
        <v>1.25</v>
      </c>
      <c r="E150" s="70">
        <f t="shared" si="73"/>
        <v>0</v>
      </c>
      <c r="F150" s="70">
        <f t="shared" si="74"/>
        <v>0</v>
      </c>
      <c r="G150" s="89">
        <f t="shared" si="75"/>
        <v>1</v>
      </c>
      <c r="H150" s="70">
        <f t="shared" si="65"/>
        <v>1</v>
      </c>
      <c r="I150" s="71">
        <f t="shared" ref="I150:I213" si="85">IF(ISERROR(VLOOKUP(A150,$A$2:$M$16,1,FALSE)),VLOOKUP(C150,$H$2:$Z$8,18,FALSE),VLOOKUP(A150,$A$2:$M$16,13,FALSE))</f>
        <v>0</v>
      </c>
      <c r="J150" s="96"/>
      <c r="K150" s="96"/>
      <c r="L150" s="96"/>
      <c r="M150" s="96"/>
      <c r="N150" s="97"/>
      <c r="O150" s="97"/>
      <c r="P150" s="108">
        <f t="shared" si="81"/>
        <v>0</v>
      </c>
      <c r="Q150" s="75">
        <f t="shared" si="66"/>
        <v>0</v>
      </c>
      <c r="R150" s="91">
        <f>(SUMIF($B$21:B150,B150,$Q$21:Q150))</f>
        <v>0</v>
      </c>
      <c r="S150" s="93">
        <f t="shared" si="64"/>
        <v>-2.4166666666666665</v>
      </c>
      <c r="T150" s="32">
        <f t="shared" si="67"/>
        <v>0</v>
      </c>
      <c r="U150" s="94">
        <f t="shared" si="68"/>
        <v>0</v>
      </c>
      <c r="V150" s="9">
        <f t="shared" si="76"/>
        <v>0</v>
      </c>
      <c r="W150" s="9">
        <f t="shared" si="69"/>
        <v>0</v>
      </c>
      <c r="X150" s="9">
        <f t="shared" si="77"/>
        <v>0</v>
      </c>
      <c r="Y150" s="93">
        <f t="shared" si="70"/>
        <v>0</v>
      </c>
      <c r="Z150" s="93">
        <f t="shared" si="71"/>
        <v>0</v>
      </c>
      <c r="AA150" s="9">
        <f t="shared" ref="AA150:AA213" si="86">IF(AD150&gt;$AN$16,AD150-$AN$16,0)</f>
        <v>0</v>
      </c>
      <c r="AB150" s="100"/>
      <c r="AC150" s="101"/>
      <c r="AD150" s="9">
        <f t="shared" si="72"/>
        <v>0</v>
      </c>
      <c r="AE150" s="96"/>
      <c r="AF150" s="98"/>
      <c r="AG150" s="98"/>
      <c r="AH150" s="96"/>
      <c r="AI150" s="96"/>
      <c r="AJ150" s="96"/>
      <c r="AK150" s="99"/>
      <c r="AL150" s="9">
        <f t="shared" ref="AL150:AL213" si="87">AL149-I150+AD150+Z150+P150+AE150+AI150-AH150+AG150</f>
        <v>0</v>
      </c>
      <c r="AM150" s="9">
        <f t="shared" ref="AM150:AM213" si="88">AM149-AE150</f>
        <v>7</v>
      </c>
      <c r="AN150" s="9">
        <f t="shared" ref="AN150:AN213" si="89">AN149+T150+AA150-AJ150-AI150</f>
        <v>0.125</v>
      </c>
      <c r="AO150" s="113"/>
      <c r="AP150" s="113"/>
      <c r="AQ150" s="113"/>
      <c r="AR150" s="113"/>
      <c r="AS150" s="34">
        <f t="shared" si="82"/>
        <v>44690</v>
      </c>
      <c r="AT150" s="14">
        <f t="shared" si="83"/>
        <v>0</v>
      </c>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5">
        <f t="shared" si="84"/>
        <v>0</v>
      </c>
    </row>
    <row r="151" spans="1:73" ht="27" customHeight="1" x14ac:dyDescent="0.15">
      <c r="A151" s="29">
        <f t="shared" ref="A151:A214" si="90">$A150+1</f>
        <v>44691</v>
      </c>
      <c r="B151" s="13">
        <f t="shared" si="78"/>
        <v>20</v>
      </c>
      <c r="C151" s="13">
        <f t="shared" si="79"/>
        <v>2</v>
      </c>
      <c r="D151" s="88">
        <f t="shared" si="80"/>
        <v>1.25</v>
      </c>
      <c r="E151" s="70">
        <f t="shared" si="73"/>
        <v>0</v>
      </c>
      <c r="F151" s="70">
        <f t="shared" si="74"/>
        <v>0</v>
      </c>
      <c r="G151" s="89">
        <f t="shared" si="75"/>
        <v>1</v>
      </c>
      <c r="H151" s="70">
        <f t="shared" si="65"/>
        <v>1</v>
      </c>
      <c r="I151" s="71">
        <f t="shared" si="85"/>
        <v>0</v>
      </c>
      <c r="J151" s="96"/>
      <c r="K151" s="96"/>
      <c r="L151" s="96"/>
      <c r="M151" s="96"/>
      <c r="N151" s="97"/>
      <c r="O151" s="97"/>
      <c r="P151" s="108">
        <f t="shared" si="81"/>
        <v>0</v>
      </c>
      <c r="Q151" s="75">
        <f t="shared" si="66"/>
        <v>0</v>
      </c>
      <c r="R151" s="91">
        <f>(SUMIF($B$21:B151,B151,$Q$21:Q151))</f>
        <v>0</v>
      </c>
      <c r="S151" s="93">
        <f t="shared" ref="S151:S214" si="91">IF(C151=1,-$AN$13+R151,IF(S149&lt;0,-$AN$13+R151,-$AN$13+R151))</f>
        <v>-2.4166666666666665</v>
      </c>
      <c r="T151" s="32">
        <f t="shared" si="67"/>
        <v>0</v>
      </c>
      <c r="U151" s="94">
        <f t="shared" si="68"/>
        <v>0</v>
      </c>
      <c r="V151" s="9">
        <f t="shared" si="76"/>
        <v>0</v>
      </c>
      <c r="W151" s="9">
        <f t="shared" si="69"/>
        <v>0</v>
      </c>
      <c r="X151" s="9">
        <f t="shared" si="77"/>
        <v>0</v>
      </c>
      <c r="Y151" s="93">
        <f t="shared" si="70"/>
        <v>0</v>
      </c>
      <c r="Z151" s="93">
        <f t="shared" si="71"/>
        <v>0</v>
      </c>
      <c r="AA151" s="9">
        <f t="shared" si="86"/>
        <v>0</v>
      </c>
      <c r="AB151" s="100"/>
      <c r="AC151" s="101"/>
      <c r="AD151" s="9">
        <f t="shared" si="72"/>
        <v>0</v>
      </c>
      <c r="AE151" s="96"/>
      <c r="AF151" s="98"/>
      <c r="AG151" s="98"/>
      <c r="AH151" s="96"/>
      <c r="AI151" s="96"/>
      <c r="AJ151" s="96"/>
      <c r="AK151" s="99"/>
      <c r="AL151" s="9">
        <f t="shared" si="87"/>
        <v>0</v>
      </c>
      <c r="AM151" s="9">
        <f t="shared" si="88"/>
        <v>7</v>
      </c>
      <c r="AN151" s="9">
        <f t="shared" si="89"/>
        <v>0.125</v>
      </c>
      <c r="AO151" s="113"/>
      <c r="AP151" s="113"/>
      <c r="AQ151" s="113"/>
      <c r="AR151" s="113"/>
      <c r="AS151" s="34">
        <f t="shared" si="82"/>
        <v>44691</v>
      </c>
      <c r="AT151" s="14">
        <f t="shared" si="83"/>
        <v>0</v>
      </c>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31"/>
      <c r="BS151" s="31"/>
      <c r="BT151" s="31"/>
      <c r="BU151" s="35">
        <f t="shared" si="84"/>
        <v>0</v>
      </c>
    </row>
    <row r="152" spans="1:73" ht="27" customHeight="1" x14ac:dyDescent="0.15">
      <c r="A152" s="29">
        <f t="shared" si="90"/>
        <v>44692</v>
      </c>
      <c r="B152" s="13">
        <f t="shared" si="78"/>
        <v>20</v>
      </c>
      <c r="C152" s="13">
        <f t="shared" si="79"/>
        <v>3</v>
      </c>
      <c r="D152" s="88">
        <f t="shared" si="80"/>
        <v>1.25</v>
      </c>
      <c r="E152" s="70">
        <f t="shared" si="73"/>
        <v>0</v>
      </c>
      <c r="F152" s="70">
        <f t="shared" si="74"/>
        <v>0</v>
      </c>
      <c r="G152" s="89">
        <f t="shared" si="75"/>
        <v>1</v>
      </c>
      <c r="H152" s="70">
        <f t="shared" si="65"/>
        <v>1</v>
      </c>
      <c r="I152" s="71">
        <f t="shared" si="85"/>
        <v>0</v>
      </c>
      <c r="J152" s="96"/>
      <c r="K152" s="96"/>
      <c r="L152" s="96"/>
      <c r="M152" s="96"/>
      <c r="N152" s="97"/>
      <c r="O152" s="97"/>
      <c r="P152" s="108">
        <f t="shared" si="81"/>
        <v>0</v>
      </c>
      <c r="Q152" s="75">
        <f t="shared" si="66"/>
        <v>0</v>
      </c>
      <c r="R152" s="91">
        <f>(SUMIF($B$21:B152,B152,$Q$21:Q152))</f>
        <v>0</v>
      </c>
      <c r="S152" s="93">
        <f t="shared" si="91"/>
        <v>-2.4166666666666665</v>
      </c>
      <c r="T152" s="32">
        <f t="shared" si="67"/>
        <v>0</v>
      </c>
      <c r="U152" s="94">
        <f t="shared" si="68"/>
        <v>0</v>
      </c>
      <c r="V152" s="9">
        <f t="shared" si="76"/>
        <v>0</v>
      </c>
      <c r="W152" s="9">
        <f t="shared" si="69"/>
        <v>0</v>
      </c>
      <c r="X152" s="9">
        <f t="shared" si="77"/>
        <v>0</v>
      </c>
      <c r="Y152" s="93">
        <f t="shared" si="70"/>
        <v>0</v>
      </c>
      <c r="Z152" s="93">
        <f t="shared" si="71"/>
        <v>0</v>
      </c>
      <c r="AA152" s="9">
        <f t="shared" si="86"/>
        <v>0</v>
      </c>
      <c r="AB152" s="100"/>
      <c r="AC152" s="101"/>
      <c r="AD152" s="9">
        <f t="shared" si="72"/>
        <v>0</v>
      </c>
      <c r="AE152" s="96"/>
      <c r="AF152" s="98"/>
      <c r="AG152" s="98"/>
      <c r="AH152" s="96"/>
      <c r="AI152" s="96"/>
      <c r="AJ152" s="96"/>
      <c r="AK152" s="99"/>
      <c r="AL152" s="9">
        <f t="shared" si="87"/>
        <v>0</v>
      </c>
      <c r="AM152" s="9">
        <f t="shared" si="88"/>
        <v>7</v>
      </c>
      <c r="AN152" s="9">
        <f t="shared" si="89"/>
        <v>0.125</v>
      </c>
      <c r="AO152" s="113"/>
      <c r="AP152" s="113"/>
      <c r="AQ152" s="113"/>
      <c r="AR152" s="113"/>
      <c r="AS152" s="34">
        <f t="shared" si="82"/>
        <v>44692</v>
      </c>
      <c r="AT152" s="14">
        <f t="shared" si="83"/>
        <v>0</v>
      </c>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c r="BQ152" s="31"/>
      <c r="BR152" s="31"/>
      <c r="BS152" s="31"/>
      <c r="BT152" s="31"/>
      <c r="BU152" s="35">
        <f t="shared" si="84"/>
        <v>0</v>
      </c>
    </row>
    <row r="153" spans="1:73" ht="27" customHeight="1" x14ac:dyDescent="0.15">
      <c r="A153" s="29">
        <f t="shared" si="90"/>
        <v>44693</v>
      </c>
      <c r="B153" s="13">
        <f t="shared" si="78"/>
        <v>20</v>
      </c>
      <c r="C153" s="13">
        <f t="shared" si="79"/>
        <v>4</v>
      </c>
      <c r="D153" s="88">
        <f t="shared" si="80"/>
        <v>1.25</v>
      </c>
      <c r="E153" s="70">
        <f t="shared" si="73"/>
        <v>0</v>
      </c>
      <c r="F153" s="70">
        <f t="shared" si="74"/>
        <v>0</v>
      </c>
      <c r="G153" s="89">
        <f t="shared" si="75"/>
        <v>1</v>
      </c>
      <c r="H153" s="70">
        <f t="shared" si="65"/>
        <v>1</v>
      </c>
      <c r="I153" s="71">
        <f t="shared" si="85"/>
        <v>0</v>
      </c>
      <c r="J153" s="96"/>
      <c r="K153" s="96"/>
      <c r="L153" s="96"/>
      <c r="M153" s="96"/>
      <c r="N153" s="97"/>
      <c r="O153" s="97"/>
      <c r="P153" s="108">
        <f t="shared" si="81"/>
        <v>0</v>
      </c>
      <c r="Q153" s="75">
        <f t="shared" si="66"/>
        <v>0</v>
      </c>
      <c r="R153" s="91">
        <f>(SUMIF($B$21:B153,B153,$Q$21:Q153))</f>
        <v>0</v>
      </c>
      <c r="S153" s="93">
        <f t="shared" si="91"/>
        <v>-2.4166666666666665</v>
      </c>
      <c r="T153" s="32">
        <f t="shared" si="67"/>
        <v>0</v>
      </c>
      <c r="U153" s="94">
        <f t="shared" si="68"/>
        <v>0</v>
      </c>
      <c r="V153" s="9">
        <f t="shared" si="76"/>
        <v>0</v>
      </c>
      <c r="W153" s="9">
        <f t="shared" si="69"/>
        <v>0</v>
      </c>
      <c r="X153" s="9">
        <f t="shared" si="77"/>
        <v>0</v>
      </c>
      <c r="Y153" s="93">
        <f t="shared" si="70"/>
        <v>0</v>
      </c>
      <c r="Z153" s="93">
        <f t="shared" si="71"/>
        <v>0</v>
      </c>
      <c r="AA153" s="9">
        <f t="shared" si="86"/>
        <v>0</v>
      </c>
      <c r="AB153" s="100"/>
      <c r="AC153" s="101"/>
      <c r="AD153" s="9">
        <f t="shared" si="72"/>
        <v>0</v>
      </c>
      <c r="AE153" s="96"/>
      <c r="AF153" s="98"/>
      <c r="AG153" s="98"/>
      <c r="AH153" s="96"/>
      <c r="AI153" s="96"/>
      <c r="AJ153" s="96"/>
      <c r="AK153" s="99"/>
      <c r="AL153" s="9">
        <f t="shared" si="87"/>
        <v>0</v>
      </c>
      <c r="AM153" s="9">
        <f t="shared" si="88"/>
        <v>7</v>
      </c>
      <c r="AN153" s="9">
        <f t="shared" si="89"/>
        <v>0.125</v>
      </c>
      <c r="AO153" s="113"/>
      <c r="AP153" s="113"/>
      <c r="AQ153" s="113"/>
      <c r="AR153" s="113"/>
      <c r="AS153" s="34">
        <f t="shared" si="82"/>
        <v>44693</v>
      </c>
      <c r="AT153" s="14">
        <f t="shared" si="83"/>
        <v>0</v>
      </c>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31"/>
      <c r="BS153" s="31"/>
      <c r="BT153" s="31"/>
      <c r="BU153" s="35">
        <f t="shared" si="84"/>
        <v>0</v>
      </c>
    </row>
    <row r="154" spans="1:73" ht="27" customHeight="1" x14ac:dyDescent="0.15">
      <c r="A154" s="29">
        <f t="shared" si="90"/>
        <v>44694</v>
      </c>
      <c r="B154" s="13">
        <f t="shared" si="78"/>
        <v>20</v>
      </c>
      <c r="C154" s="13">
        <f t="shared" si="79"/>
        <v>5</v>
      </c>
      <c r="D154" s="88">
        <f t="shared" si="80"/>
        <v>1.25</v>
      </c>
      <c r="E154" s="70">
        <f t="shared" si="73"/>
        <v>0</v>
      </c>
      <c r="F154" s="70">
        <f t="shared" si="74"/>
        <v>0</v>
      </c>
      <c r="G154" s="89">
        <f t="shared" si="75"/>
        <v>1</v>
      </c>
      <c r="H154" s="70">
        <f t="shared" si="65"/>
        <v>1</v>
      </c>
      <c r="I154" s="71">
        <f t="shared" si="85"/>
        <v>0</v>
      </c>
      <c r="J154" s="96"/>
      <c r="K154" s="96"/>
      <c r="L154" s="96"/>
      <c r="M154" s="96"/>
      <c r="N154" s="97"/>
      <c r="O154" s="97"/>
      <c r="P154" s="108">
        <f t="shared" si="81"/>
        <v>0</v>
      </c>
      <c r="Q154" s="75">
        <f t="shared" si="66"/>
        <v>0</v>
      </c>
      <c r="R154" s="91">
        <f>(SUMIF($B$21:B154,B154,$Q$21:Q154))</f>
        <v>0</v>
      </c>
      <c r="S154" s="93">
        <f t="shared" si="91"/>
        <v>-2.4166666666666665</v>
      </c>
      <c r="T154" s="32">
        <f t="shared" si="67"/>
        <v>0</v>
      </c>
      <c r="U154" s="94">
        <f t="shared" si="68"/>
        <v>0</v>
      </c>
      <c r="V154" s="9">
        <f t="shared" si="76"/>
        <v>0</v>
      </c>
      <c r="W154" s="9">
        <f t="shared" si="69"/>
        <v>0</v>
      </c>
      <c r="X154" s="9">
        <f t="shared" si="77"/>
        <v>0</v>
      </c>
      <c r="Y154" s="93">
        <f t="shared" si="70"/>
        <v>0</v>
      </c>
      <c r="Z154" s="93">
        <f t="shared" si="71"/>
        <v>0</v>
      </c>
      <c r="AA154" s="9">
        <f t="shared" si="86"/>
        <v>0</v>
      </c>
      <c r="AB154" s="100"/>
      <c r="AC154" s="101"/>
      <c r="AD154" s="9">
        <f t="shared" si="72"/>
        <v>0</v>
      </c>
      <c r="AE154" s="96"/>
      <c r="AF154" s="98"/>
      <c r="AG154" s="98"/>
      <c r="AH154" s="96"/>
      <c r="AI154" s="96"/>
      <c r="AJ154" s="96"/>
      <c r="AK154" s="99"/>
      <c r="AL154" s="9">
        <f t="shared" si="87"/>
        <v>0</v>
      </c>
      <c r="AM154" s="9">
        <f t="shared" si="88"/>
        <v>7</v>
      </c>
      <c r="AN154" s="9">
        <f t="shared" si="89"/>
        <v>0.125</v>
      </c>
      <c r="AO154" s="113"/>
      <c r="AP154" s="113"/>
      <c r="AQ154" s="113"/>
      <c r="AR154" s="113"/>
      <c r="AS154" s="34">
        <f t="shared" si="82"/>
        <v>44694</v>
      </c>
      <c r="AT154" s="14">
        <f t="shared" si="83"/>
        <v>0</v>
      </c>
      <c r="AU154" s="31"/>
      <c r="AV154" s="31"/>
      <c r="AW154" s="31"/>
      <c r="AX154" s="31"/>
      <c r="AY154" s="31"/>
      <c r="AZ154" s="31"/>
      <c r="BA154" s="31"/>
      <c r="BB154" s="31"/>
      <c r="BC154" s="31"/>
      <c r="BD154" s="31"/>
      <c r="BE154" s="31"/>
      <c r="BF154" s="31"/>
      <c r="BG154" s="31"/>
      <c r="BH154" s="31"/>
      <c r="BI154" s="31"/>
      <c r="BJ154" s="31"/>
      <c r="BK154" s="31"/>
      <c r="BL154" s="31"/>
      <c r="BM154" s="31"/>
      <c r="BN154" s="31"/>
      <c r="BO154" s="31"/>
      <c r="BP154" s="31"/>
      <c r="BQ154" s="31"/>
      <c r="BR154" s="31"/>
      <c r="BS154" s="31"/>
      <c r="BT154" s="31"/>
      <c r="BU154" s="35">
        <f t="shared" si="84"/>
        <v>0</v>
      </c>
    </row>
    <row r="155" spans="1:73" ht="27" customHeight="1" x14ac:dyDescent="0.15">
      <c r="A155" s="29">
        <f t="shared" si="90"/>
        <v>44695</v>
      </c>
      <c r="B155" s="13">
        <f t="shared" si="78"/>
        <v>20</v>
      </c>
      <c r="C155" s="13">
        <f t="shared" si="79"/>
        <v>6</v>
      </c>
      <c r="D155" s="88">
        <f t="shared" si="80"/>
        <v>1.25</v>
      </c>
      <c r="E155" s="70">
        <f t="shared" si="73"/>
        <v>0</v>
      </c>
      <c r="F155" s="70">
        <f t="shared" si="74"/>
        <v>0</v>
      </c>
      <c r="G155" s="89">
        <f t="shared" si="75"/>
        <v>1</v>
      </c>
      <c r="H155" s="70">
        <f t="shared" si="65"/>
        <v>1</v>
      </c>
      <c r="I155" s="71">
        <f t="shared" si="85"/>
        <v>0</v>
      </c>
      <c r="J155" s="96"/>
      <c r="K155" s="96"/>
      <c r="L155" s="96"/>
      <c r="M155" s="96"/>
      <c r="N155" s="97"/>
      <c r="O155" s="97"/>
      <c r="P155" s="108">
        <f t="shared" si="81"/>
        <v>0</v>
      </c>
      <c r="Q155" s="75">
        <f t="shared" si="66"/>
        <v>0</v>
      </c>
      <c r="R155" s="91">
        <f>(SUMIF($B$21:B155,B155,$Q$21:Q155))</f>
        <v>0</v>
      </c>
      <c r="S155" s="93">
        <f t="shared" si="91"/>
        <v>-2.4166666666666665</v>
      </c>
      <c r="T155" s="32">
        <f t="shared" si="67"/>
        <v>0</v>
      </c>
      <c r="U155" s="94">
        <f t="shared" si="68"/>
        <v>0</v>
      </c>
      <c r="V155" s="9">
        <f t="shared" si="76"/>
        <v>0</v>
      </c>
      <c r="W155" s="9">
        <f t="shared" si="69"/>
        <v>0</v>
      </c>
      <c r="X155" s="9">
        <f t="shared" si="77"/>
        <v>0</v>
      </c>
      <c r="Y155" s="93">
        <f t="shared" si="70"/>
        <v>0</v>
      </c>
      <c r="Z155" s="93">
        <f t="shared" si="71"/>
        <v>0</v>
      </c>
      <c r="AA155" s="9">
        <f t="shared" si="86"/>
        <v>0</v>
      </c>
      <c r="AB155" s="100"/>
      <c r="AC155" s="101"/>
      <c r="AD155" s="9">
        <f t="shared" si="72"/>
        <v>0</v>
      </c>
      <c r="AE155" s="96"/>
      <c r="AF155" s="98"/>
      <c r="AG155" s="98"/>
      <c r="AH155" s="96"/>
      <c r="AI155" s="96"/>
      <c r="AJ155" s="96"/>
      <c r="AK155" s="99"/>
      <c r="AL155" s="9">
        <f t="shared" si="87"/>
        <v>0</v>
      </c>
      <c r="AM155" s="9">
        <f t="shared" si="88"/>
        <v>7</v>
      </c>
      <c r="AN155" s="9">
        <f t="shared" si="89"/>
        <v>0.125</v>
      </c>
      <c r="AO155" s="113"/>
      <c r="AP155" s="113"/>
      <c r="AQ155" s="113"/>
      <c r="AR155" s="113"/>
      <c r="AS155" s="34">
        <f t="shared" si="82"/>
        <v>44695</v>
      </c>
      <c r="AT155" s="14">
        <f t="shared" si="83"/>
        <v>0</v>
      </c>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31"/>
      <c r="BS155" s="31"/>
      <c r="BT155" s="31"/>
      <c r="BU155" s="35">
        <f t="shared" si="84"/>
        <v>0</v>
      </c>
    </row>
    <row r="156" spans="1:73" ht="27" customHeight="1" x14ac:dyDescent="0.15">
      <c r="A156" s="29">
        <f t="shared" si="90"/>
        <v>44696</v>
      </c>
      <c r="B156" s="13">
        <f t="shared" si="78"/>
        <v>20</v>
      </c>
      <c r="C156" s="13">
        <f t="shared" si="79"/>
        <v>7</v>
      </c>
      <c r="D156" s="88">
        <f t="shared" si="80"/>
        <v>1.25</v>
      </c>
      <c r="E156" s="70">
        <f t="shared" si="73"/>
        <v>0</v>
      </c>
      <c r="F156" s="70">
        <f t="shared" si="74"/>
        <v>0</v>
      </c>
      <c r="G156" s="89">
        <f t="shared" si="75"/>
        <v>1.5</v>
      </c>
      <c r="H156" s="70">
        <f t="shared" si="65"/>
        <v>1</v>
      </c>
      <c r="I156" s="71">
        <f t="shared" si="85"/>
        <v>0</v>
      </c>
      <c r="J156" s="96"/>
      <c r="K156" s="96"/>
      <c r="L156" s="96"/>
      <c r="M156" s="96"/>
      <c r="N156" s="97"/>
      <c r="O156" s="97"/>
      <c r="P156" s="108">
        <f t="shared" si="81"/>
        <v>0</v>
      </c>
      <c r="Q156" s="75">
        <f t="shared" si="66"/>
        <v>0</v>
      </c>
      <c r="R156" s="91">
        <f>(SUMIF($B$21:B156,B156,$Q$21:Q156))</f>
        <v>0</v>
      </c>
      <c r="S156" s="93">
        <f t="shared" si="91"/>
        <v>-2.4166666666666665</v>
      </c>
      <c r="T156" s="32">
        <f t="shared" si="67"/>
        <v>0</v>
      </c>
      <c r="U156" s="94">
        <f t="shared" si="68"/>
        <v>0</v>
      </c>
      <c r="V156" s="9">
        <f t="shared" si="76"/>
        <v>0</v>
      </c>
      <c r="W156" s="9">
        <f t="shared" si="69"/>
        <v>0</v>
      </c>
      <c r="X156" s="9">
        <f t="shared" si="77"/>
        <v>0</v>
      </c>
      <c r="Y156" s="93">
        <f t="shared" si="70"/>
        <v>0</v>
      </c>
      <c r="Z156" s="93">
        <f t="shared" si="71"/>
        <v>0</v>
      </c>
      <c r="AA156" s="9">
        <f t="shared" si="86"/>
        <v>0</v>
      </c>
      <c r="AB156" s="100"/>
      <c r="AC156" s="101"/>
      <c r="AD156" s="9">
        <f t="shared" si="72"/>
        <v>0</v>
      </c>
      <c r="AE156" s="96"/>
      <c r="AF156" s="98"/>
      <c r="AG156" s="98"/>
      <c r="AH156" s="96"/>
      <c r="AI156" s="96"/>
      <c r="AJ156" s="96"/>
      <c r="AK156" s="99"/>
      <c r="AL156" s="9">
        <f t="shared" si="87"/>
        <v>0</v>
      </c>
      <c r="AM156" s="9">
        <f t="shared" si="88"/>
        <v>7</v>
      </c>
      <c r="AN156" s="9">
        <f t="shared" si="89"/>
        <v>0.125</v>
      </c>
      <c r="AO156" s="113"/>
      <c r="AP156" s="113"/>
      <c r="AQ156" s="113"/>
      <c r="AR156" s="113"/>
      <c r="AS156" s="34">
        <f t="shared" si="82"/>
        <v>44696</v>
      </c>
      <c r="AT156" s="14">
        <f t="shared" si="83"/>
        <v>0</v>
      </c>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5">
        <f t="shared" si="84"/>
        <v>0</v>
      </c>
    </row>
    <row r="157" spans="1:73" ht="27" customHeight="1" x14ac:dyDescent="0.15">
      <c r="A157" s="29">
        <f t="shared" si="90"/>
        <v>44697</v>
      </c>
      <c r="B157" s="13">
        <f t="shared" si="78"/>
        <v>20</v>
      </c>
      <c r="C157" s="13">
        <f t="shared" si="79"/>
        <v>1</v>
      </c>
      <c r="D157" s="88">
        <f t="shared" si="80"/>
        <v>1.25</v>
      </c>
      <c r="E157" s="70">
        <f t="shared" si="73"/>
        <v>0</v>
      </c>
      <c r="F157" s="70">
        <f t="shared" si="74"/>
        <v>0</v>
      </c>
      <c r="G157" s="89">
        <f t="shared" si="75"/>
        <v>1</v>
      </c>
      <c r="H157" s="70">
        <f t="shared" si="65"/>
        <v>1</v>
      </c>
      <c r="I157" s="71">
        <f t="shared" si="85"/>
        <v>0</v>
      </c>
      <c r="J157" s="96"/>
      <c r="K157" s="96"/>
      <c r="L157" s="96"/>
      <c r="M157" s="96"/>
      <c r="N157" s="97"/>
      <c r="O157" s="97"/>
      <c r="P157" s="108">
        <f t="shared" si="81"/>
        <v>0</v>
      </c>
      <c r="Q157" s="75">
        <f t="shared" si="66"/>
        <v>0</v>
      </c>
      <c r="R157" s="91">
        <f>(SUMIF($B$21:B157,B157,$Q$21:Q157))</f>
        <v>0</v>
      </c>
      <c r="S157" s="93">
        <f t="shared" si="91"/>
        <v>-2.4166666666666665</v>
      </c>
      <c r="T157" s="32">
        <f t="shared" si="67"/>
        <v>0</v>
      </c>
      <c r="U157" s="94">
        <f t="shared" si="68"/>
        <v>0</v>
      </c>
      <c r="V157" s="9">
        <f t="shared" si="76"/>
        <v>0</v>
      </c>
      <c r="W157" s="9">
        <f t="shared" si="69"/>
        <v>0</v>
      </c>
      <c r="X157" s="9">
        <f t="shared" si="77"/>
        <v>0</v>
      </c>
      <c r="Y157" s="93">
        <f t="shared" si="70"/>
        <v>0</v>
      </c>
      <c r="Z157" s="93">
        <f t="shared" si="71"/>
        <v>0</v>
      </c>
      <c r="AA157" s="9">
        <f t="shared" si="86"/>
        <v>0</v>
      </c>
      <c r="AB157" s="100"/>
      <c r="AC157" s="101"/>
      <c r="AD157" s="9">
        <f t="shared" si="72"/>
        <v>0</v>
      </c>
      <c r="AE157" s="96"/>
      <c r="AF157" s="98"/>
      <c r="AG157" s="98"/>
      <c r="AH157" s="96"/>
      <c r="AI157" s="96"/>
      <c r="AJ157" s="96"/>
      <c r="AK157" s="99"/>
      <c r="AL157" s="9">
        <f t="shared" si="87"/>
        <v>0</v>
      </c>
      <c r="AM157" s="9">
        <f t="shared" si="88"/>
        <v>7</v>
      </c>
      <c r="AN157" s="9">
        <f t="shared" si="89"/>
        <v>0.125</v>
      </c>
      <c r="AO157" s="113"/>
      <c r="AP157" s="113"/>
      <c r="AQ157" s="113"/>
      <c r="AR157" s="113"/>
      <c r="AS157" s="34">
        <f t="shared" si="82"/>
        <v>44697</v>
      </c>
      <c r="AT157" s="14">
        <f t="shared" si="83"/>
        <v>0</v>
      </c>
      <c r="AU157" s="31"/>
      <c r="AV157" s="31"/>
      <c r="AW157" s="31"/>
      <c r="AX157" s="31"/>
      <c r="AY157" s="31"/>
      <c r="AZ157" s="31"/>
      <c r="BA157" s="31"/>
      <c r="BB157" s="31"/>
      <c r="BC157" s="31"/>
      <c r="BD157" s="31"/>
      <c r="BE157" s="31"/>
      <c r="BF157" s="31"/>
      <c r="BG157" s="31"/>
      <c r="BH157" s="31"/>
      <c r="BI157" s="31"/>
      <c r="BJ157" s="31"/>
      <c r="BK157" s="31"/>
      <c r="BL157" s="31"/>
      <c r="BM157" s="31"/>
      <c r="BN157" s="31"/>
      <c r="BO157" s="31"/>
      <c r="BP157" s="31"/>
      <c r="BQ157" s="31"/>
      <c r="BR157" s="31"/>
      <c r="BS157" s="31"/>
      <c r="BT157" s="31"/>
      <c r="BU157" s="35">
        <f t="shared" si="84"/>
        <v>0</v>
      </c>
    </row>
    <row r="158" spans="1:73" ht="27" customHeight="1" x14ac:dyDescent="0.15">
      <c r="A158" s="29">
        <f t="shared" si="90"/>
        <v>44698</v>
      </c>
      <c r="B158" s="13">
        <f t="shared" si="78"/>
        <v>21</v>
      </c>
      <c r="C158" s="13">
        <f t="shared" si="79"/>
        <v>2</v>
      </c>
      <c r="D158" s="88">
        <f t="shared" si="80"/>
        <v>1.25</v>
      </c>
      <c r="E158" s="70">
        <f t="shared" si="73"/>
        <v>0</v>
      </c>
      <c r="F158" s="70">
        <f t="shared" si="74"/>
        <v>0</v>
      </c>
      <c r="G158" s="89">
        <f t="shared" si="75"/>
        <v>1</v>
      </c>
      <c r="H158" s="70">
        <f t="shared" si="65"/>
        <v>1</v>
      </c>
      <c r="I158" s="71">
        <f t="shared" si="85"/>
        <v>0</v>
      </c>
      <c r="J158" s="96"/>
      <c r="K158" s="96"/>
      <c r="L158" s="96"/>
      <c r="M158" s="96"/>
      <c r="N158" s="97"/>
      <c r="O158" s="97"/>
      <c r="P158" s="108">
        <f t="shared" si="81"/>
        <v>0</v>
      </c>
      <c r="Q158" s="75">
        <f t="shared" si="66"/>
        <v>0</v>
      </c>
      <c r="R158" s="91">
        <f>(SUMIF($B$21:B158,B158,$Q$21:Q158))</f>
        <v>0</v>
      </c>
      <c r="S158" s="93">
        <f t="shared" si="91"/>
        <v>-2.4166666666666665</v>
      </c>
      <c r="T158" s="32">
        <f t="shared" si="67"/>
        <v>0</v>
      </c>
      <c r="U158" s="94">
        <f t="shared" si="68"/>
        <v>0</v>
      </c>
      <c r="V158" s="9">
        <f t="shared" si="76"/>
        <v>0</v>
      </c>
      <c r="W158" s="9">
        <f t="shared" si="69"/>
        <v>0</v>
      </c>
      <c r="X158" s="9">
        <f t="shared" si="77"/>
        <v>0</v>
      </c>
      <c r="Y158" s="93">
        <f t="shared" si="70"/>
        <v>0</v>
      </c>
      <c r="Z158" s="93">
        <f t="shared" si="71"/>
        <v>0</v>
      </c>
      <c r="AA158" s="9">
        <f t="shared" si="86"/>
        <v>0</v>
      </c>
      <c r="AB158" s="100"/>
      <c r="AC158" s="101"/>
      <c r="AD158" s="9">
        <f t="shared" si="72"/>
        <v>0</v>
      </c>
      <c r="AE158" s="96"/>
      <c r="AF158" s="98"/>
      <c r="AG158" s="98"/>
      <c r="AH158" s="96"/>
      <c r="AI158" s="96"/>
      <c r="AJ158" s="96"/>
      <c r="AK158" s="99"/>
      <c r="AL158" s="9">
        <f t="shared" si="87"/>
        <v>0</v>
      </c>
      <c r="AM158" s="9">
        <f t="shared" si="88"/>
        <v>7</v>
      </c>
      <c r="AN158" s="9">
        <f t="shared" si="89"/>
        <v>0.125</v>
      </c>
      <c r="AO158" s="113"/>
      <c r="AP158" s="113"/>
      <c r="AQ158" s="113"/>
      <c r="AR158" s="113"/>
      <c r="AS158" s="34">
        <f t="shared" si="82"/>
        <v>44698</v>
      </c>
      <c r="AT158" s="14">
        <f t="shared" si="83"/>
        <v>0</v>
      </c>
      <c r="AU158" s="31"/>
      <c r="AV158" s="31"/>
      <c r="AW158" s="31"/>
      <c r="AX158" s="31"/>
      <c r="AY158" s="31"/>
      <c r="AZ158" s="31"/>
      <c r="BA158" s="31"/>
      <c r="BB158" s="31"/>
      <c r="BC158" s="31"/>
      <c r="BD158" s="31"/>
      <c r="BE158" s="31"/>
      <c r="BF158" s="31"/>
      <c r="BG158" s="31"/>
      <c r="BH158" s="31"/>
      <c r="BI158" s="31"/>
      <c r="BJ158" s="31"/>
      <c r="BK158" s="31"/>
      <c r="BL158" s="31"/>
      <c r="BM158" s="31"/>
      <c r="BN158" s="31"/>
      <c r="BO158" s="31"/>
      <c r="BP158" s="31"/>
      <c r="BQ158" s="31"/>
      <c r="BR158" s="31"/>
      <c r="BS158" s="31"/>
      <c r="BT158" s="31"/>
      <c r="BU158" s="35">
        <f t="shared" si="84"/>
        <v>0</v>
      </c>
    </row>
    <row r="159" spans="1:73" ht="27" customHeight="1" x14ac:dyDescent="0.15">
      <c r="A159" s="29">
        <f t="shared" si="90"/>
        <v>44699</v>
      </c>
      <c r="B159" s="13">
        <f t="shared" si="78"/>
        <v>21</v>
      </c>
      <c r="C159" s="13">
        <f t="shared" si="79"/>
        <v>3</v>
      </c>
      <c r="D159" s="88">
        <f t="shared" si="80"/>
        <v>1.25</v>
      </c>
      <c r="E159" s="70">
        <f t="shared" si="73"/>
        <v>0</v>
      </c>
      <c r="F159" s="70">
        <f t="shared" si="74"/>
        <v>0</v>
      </c>
      <c r="G159" s="89">
        <f t="shared" si="75"/>
        <v>1</v>
      </c>
      <c r="H159" s="70">
        <f t="shared" si="65"/>
        <v>1</v>
      </c>
      <c r="I159" s="71">
        <f t="shared" si="85"/>
        <v>0</v>
      </c>
      <c r="J159" s="96"/>
      <c r="K159" s="96"/>
      <c r="L159" s="96"/>
      <c r="M159" s="96"/>
      <c r="N159" s="97"/>
      <c r="O159" s="97"/>
      <c r="P159" s="108">
        <f t="shared" si="81"/>
        <v>0</v>
      </c>
      <c r="Q159" s="75">
        <f t="shared" si="66"/>
        <v>0</v>
      </c>
      <c r="R159" s="91">
        <f>(SUMIF($B$21:B159,B159,$Q$21:Q159))</f>
        <v>0</v>
      </c>
      <c r="S159" s="93">
        <f t="shared" si="91"/>
        <v>-2.4166666666666665</v>
      </c>
      <c r="T159" s="32">
        <f t="shared" si="67"/>
        <v>0</v>
      </c>
      <c r="U159" s="94">
        <f t="shared" si="68"/>
        <v>0</v>
      </c>
      <c r="V159" s="9">
        <f t="shared" si="76"/>
        <v>0</v>
      </c>
      <c r="W159" s="9">
        <f t="shared" si="69"/>
        <v>0</v>
      </c>
      <c r="X159" s="9">
        <f t="shared" si="77"/>
        <v>0</v>
      </c>
      <c r="Y159" s="93">
        <f t="shared" si="70"/>
        <v>0</v>
      </c>
      <c r="Z159" s="93">
        <f t="shared" si="71"/>
        <v>0</v>
      </c>
      <c r="AA159" s="9">
        <f t="shared" si="86"/>
        <v>0</v>
      </c>
      <c r="AB159" s="100"/>
      <c r="AC159" s="101"/>
      <c r="AD159" s="9">
        <f t="shared" si="72"/>
        <v>0</v>
      </c>
      <c r="AE159" s="96"/>
      <c r="AF159" s="98"/>
      <c r="AG159" s="98"/>
      <c r="AH159" s="96"/>
      <c r="AI159" s="96"/>
      <c r="AJ159" s="96"/>
      <c r="AK159" s="99"/>
      <c r="AL159" s="9">
        <f t="shared" si="87"/>
        <v>0</v>
      </c>
      <c r="AM159" s="9">
        <f t="shared" si="88"/>
        <v>7</v>
      </c>
      <c r="AN159" s="9">
        <f t="shared" si="89"/>
        <v>0.125</v>
      </c>
      <c r="AO159" s="113"/>
      <c r="AP159" s="113"/>
      <c r="AQ159" s="113"/>
      <c r="AR159" s="113"/>
      <c r="AS159" s="34">
        <f t="shared" si="82"/>
        <v>44699</v>
      </c>
      <c r="AT159" s="14">
        <f t="shared" si="83"/>
        <v>0</v>
      </c>
      <c r="AU159" s="31"/>
      <c r="AV159" s="31"/>
      <c r="AW159" s="31"/>
      <c r="AX159" s="31"/>
      <c r="AY159" s="31"/>
      <c r="AZ159" s="31"/>
      <c r="BA159" s="31"/>
      <c r="BB159" s="31"/>
      <c r="BC159" s="31"/>
      <c r="BD159" s="31"/>
      <c r="BE159" s="31"/>
      <c r="BF159" s="31"/>
      <c r="BG159" s="31"/>
      <c r="BH159" s="31"/>
      <c r="BI159" s="31"/>
      <c r="BJ159" s="31"/>
      <c r="BK159" s="31"/>
      <c r="BL159" s="31"/>
      <c r="BM159" s="31"/>
      <c r="BN159" s="31"/>
      <c r="BO159" s="31"/>
      <c r="BP159" s="31"/>
      <c r="BQ159" s="31"/>
      <c r="BR159" s="31"/>
      <c r="BS159" s="31"/>
      <c r="BT159" s="31"/>
      <c r="BU159" s="35">
        <f t="shared" si="84"/>
        <v>0</v>
      </c>
    </row>
    <row r="160" spans="1:73" ht="27" customHeight="1" x14ac:dyDescent="0.15">
      <c r="A160" s="29">
        <f t="shared" si="90"/>
        <v>44700</v>
      </c>
      <c r="B160" s="13">
        <f t="shared" si="78"/>
        <v>21</v>
      </c>
      <c r="C160" s="13">
        <f t="shared" si="79"/>
        <v>4</v>
      </c>
      <c r="D160" s="88">
        <f t="shared" si="80"/>
        <v>1.25</v>
      </c>
      <c r="E160" s="70">
        <f t="shared" si="73"/>
        <v>0</v>
      </c>
      <c r="F160" s="70">
        <f t="shared" si="74"/>
        <v>0</v>
      </c>
      <c r="G160" s="89">
        <f t="shared" si="75"/>
        <v>1</v>
      </c>
      <c r="H160" s="70">
        <f t="shared" si="65"/>
        <v>1</v>
      </c>
      <c r="I160" s="71">
        <f t="shared" si="85"/>
        <v>0</v>
      </c>
      <c r="J160" s="96"/>
      <c r="K160" s="96"/>
      <c r="L160" s="96"/>
      <c r="M160" s="96"/>
      <c r="N160" s="97"/>
      <c r="O160" s="97"/>
      <c r="P160" s="108">
        <f t="shared" si="81"/>
        <v>0</v>
      </c>
      <c r="Q160" s="75">
        <f t="shared" si="66"/>
        <v>0</v>
      </c>
      <c r="R160" s="91">
        <f>(SUMIF($B$21:B160,B160,$Q$21:Q160))</f>
        <v>0</v>
      </c>
      <c r="S160" s="93">
        <f t="shared" si="91"/>
        <v>-2.4166666666666665</v>
      </c>
      <c r="T160" s="32">
        <f t="shared" si="67"/>
        <v>0</v>
      </c>
      <c r="U160" s="94">
        <f t="shared" si="68"/>
        <v>0</v>
      </c>
      <c r="V160" s="9">
        <f t="shared" si="76"/>
        <v>0</v>
      </c>
      <c r="W160" s="9">
        <f t="shared" si="69"/>
        <v>0</v>
      </c>
      <c r="X160" s="9">
        <f t="shared" si="77"/>
        <v>0</v>
      </c>
      <c r="Y160" s="93">
        <f t="shared" si="70"/>
        <v>0</v>
      </c>
      <c r="Z160" s="93">
        <f t="shared" si="71"/>
        <v>0</v>
      </c>
      <c r="AA160" s="9">
        <f t="shared" si="86"/>
        <v>0</v>
      </c>
      <c r="AB160" s="100"/>
      <c r="AC160" s="101"/>
      <c r="AD160" s="9">
        <f t="shared" si="72"/>
        <v>0</v>
      </c>
      <c r="AE160" s="96"/>
      <c r="AF160" s="98"/>
      <c r="AG160" s="98"/>
      <c r="AH160" s="96"/>
      <c r="AI160" s="96"/>
      <c r="AJ160" s="96"/>
      <c r="AK160" s="99"/>
      <c r="AL160" s="9">
        <f t="shared" si="87"/>
        <v>0</v>
      </c>
      <c r="AM160" s="9">
        <f t="shared" si="88"/>
        <v>7</v>
      </c>
      <c r="AN160" s="9">
        <f t="shared" si="89"/>
        <v>0.125</v>
      </c>
      <c r="AO160" s="113"/>
      <c r="AP160" s="113"/>
      <c r="AQ160" s="113"/>
      <c r="AR160" s="113"/>
      <c r="AS160" s="34">
        <f t="shared" si="82"/>
        <v>44700</v>
      </c>
      <c r="AT160" s="14">
        <f t="shared" si="83"/>
        <v>0</v>
      </c>
      <c r="AU160" s="31"/>
      <c r="AV160" s="31"/>
      <c r="AW160" s="31"/>
      <c r="AX160" s="31"/>
      <c r="AY160" s="31"/>
      <c r="AZ160" s="31"/>
      <c r="BA160" s="31"/>
      <c r="BB160" s="31"/>
      <c r="BC160" s="31"/>
      <c r="BD160" s="31"/>
      <c r="BE160" s="31"/>
      <c r="BF160" s="31"/>
      <c r="BG160" s="31"/>
      <c r="BH160" s="31"/>
      <c r="BI160" s="31"/>
      <c r="BJ160" s="31"/>
      <c r="BK160" s="31"/>
      <c r="BL160" s="31"/>
      <c r="BM160" s="31"/>
      <c r="BN160" s="31"/>
      <c r="BO160" s="31"/>
      <c r="BP160" s="31"/>
      <c r="BQ160" s="31"/>
      <c r="BR160" s="31"/>
      <c r="BS160" s="31"/>
      <c r="BT160" s="31"/>
      <c r="BU160" s="35">
        <f t="shared" si="84"/>
        <v>0</v>
      </c>
    </row>
    <row r="161" spans="1:73" ht="27" customHeight="1" x14ac:dyDescent="0.15">
      <c r="A161" s="29">
        <f t="shared" si="90"/>
        <v>44701</v>
      </c>
      <c r="B161" s="13">
        <f t="shared" si="78"/>
        <v>21</v>
      </c>
      <c r="C161" s="13">
        <f t="shared" si="79"/>
        <v>5</v>
      </c>
      <c r="D161" s="88">
        <f t="shared" si="80"/>
        <v>1.25</v>
      </c>
      <c r="E161" s="70">
        <f t="shared" si="73"/>
        <v>0</v>
      </c>
      <c r="F161" s="70">
        <f t="shared" si="74"/>
        <v>0</v>
      </c>
      <c r="G161" s="89">
        <f t="shared" si="75"/>
        <v>1</v>
      </c>
      <c r="H161" s="70">
        <f t="shared" si="65"/>
        <v>1</v>
      </c>
      <c r="I161" s="71">
        <f t="shared" si="85"/>
        <v>0</v>
      </c>
      <c r="J161" s="96"/>
      <c r="K161" s="96"/>
      <c r="L161" s="96"/>
      <c r="M161" s="96"/>
      <c r="N161" s="97"/>
      <c r="O161" s="97"/>
      <c r="P161" s="108">
        <f t="shared" si="81"/>
        <v>0</v>
      </c>
      <c r="Q161" s="75">
        <f t="shared" si="66"/>
        <v>0</v>
      </c>
      <c r="R161" s="91">
        <f>(SUMIF($B$21:B161,B161,$Q$21:Q161))</f>
        <v>0</v>
      </c>
      <c r="S161" s="93">
        <f t="shared" si="91"/>
        <v>-2.4166666666666665</v>
      </c>
      <c r="T161" s="32">
        <f t="shared" si="67"/>
        <v>0</v>
      </c>
      <c r="U161" s="94">
        <f t="shared" si="68"/>
        <v>0</v>
      </c>
      <c r="V161" s="9">
        <f t="shared" si="76"/>
        <v>0</v>
      </c>
      <c r="W161" s="9">
        <f t="shared" si="69"/>
        <v>0</v>
      </c>
      <c r="X161" s="9">
        <f t="shared" si="77"/>
        <v>0</v>
      </c>
      <c r="Y161" s="93">
        <f t="shared" si="70"/>
        <v>0</v>
      </c>
      <c r="Z161" s="93">
        <f t="shared" si="71"/>
        <v>0</v>
      </c>
      <c r="AA161" s="9">
        <f t="shared" si="86"/>
        <v>0</v>
      </c>
      <c r="AB161" s="100"/>
      <c r="AC161" s="101"/>
      <c r="AD161" s="9">
        <f t="shared" si="72"/>
        <v>0</v>
      </c>
      <c r="AE161" s="96"/>
      <c r="AF161" s="98"/>
      <c r="AG161" s="98"/>
      <c r="AH161" s="96"/>
      <c r="AI161" s="96"/>
      <c r="AJ161" s="96"/>
      <c r="AK161" s="99"/>
      <c r="AL161" s="9">
        <f t="shared" si="87"/>
        <v>0</v>
      </c>
      <c r="AM161" s="9">
        <f t="shared" si="88"/>
        <v>7</v>
      </c>
      <c r="AN161" s="9">
        <f t="shared" si="89"/>
        <v>0.125</v>
      </c>
      <c r="AO161" s="113"/>
      <c r="AP161" s="113"/>
      <c r="AQ161" s="113"/>
      <c r="AR161" s="113"/>
      <c r="AS161" s="34">
        <f t="shared" si="82"/>
        <v>44701</v>
      </c>
      <c r="AT161" s="14">
        <f t="shared" si="83"/>
        <v>0</v>
      </c>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c r="BQ161" s="31"/>
      <c r="BR161" s="31"/>
      <c r="BS161" s="31"/>
      <c r="BT161" s="31"/>
      <c r="BU161" s="35">
        <f t="shared" si="84"/>
        <v>0</v>
      </c>
    </row>
    <row r="162" spans="1:73" ht="27" customHeight="1" x14ac:dyDescent="0.15">
      <c r="A162" s="29">
        <f t="shared" si="90"/>
        <v>44702</v>
      </c>
      <c r="B162" s="13">
        <f t="shared" si="78"/>
        <v>21</v>
      </c>
      <c r="C162" s="13">
        <f t="shared" si="79"/>
        <v>6</v>
      </c>
      <c r="D162" s="88">
        <f t="shared" si="80"/>
        <v>1.25</v>
      </c>
      <c r="E162" s="70">
        <f t="shared" si="73"/>
        <v>0</v>
      </c>
      <c r="F162" s="70">
        <f t="shared" si="74"/>
        <v>0</v>
      </c>
      <c r="G162" s="89">
        <f t="shared" si="75"/>
        <v>1</v>
      </c>
      <c r="H162" s="70">
        <f t="shared" si="65"/>
        <v>1</v>
      </c>
      <c r="I162" s="71">
        <f t="shared" si="85"/>
        <v>0</v>
      </c>
      <c r="J162" s="96"/>
      <c r="K162" s="96"/>
      <c r="L162" s="96"/>
      <c r="M162" s="96"/>
      <c r="N162" s="97"/>
      <c r="O162" s="97"/>
      <c r="P162" s="108">
        <f t="shared" si="81"/>
        <v>0</v>
      </c>
      <c r="Q162" s="75">
        <f t="shared" si="66"/>
        <v>0</v>
      </c>
      <c r="R162" s="91">
        <f>(SUMIF($B$21:B162,B162,$Q$21:Q162))</f>
        <v>0</v>
      </c>
      <c r="S162" s="93">
        <f t="shared" si="91"/>
        <v>-2.4166666666666665</v>
      </c>
      <c r="T162" s="32">
        <f t="shared" si="67"/>
        <v>0</v>
      </c>
      <c r="U162" s="94">
        <f t="shared" si="68"/>
        <v>0</v>
      </c>
      <c r="V162" s="9">
        <f t="shared" si="76"/>
        <v>0</v>
      </c>
      <c r="W162" s="9">
        <f t="shared" si="69"/>
        <v>0</v>
      </c>
      <c r="X162" s="9">
        <f t="shared" si="77"/>
        <v>0</v>
      </c>
      <c r="Y162" s="93">
        <f t="shared" si="70"/>
        <v>0</v>
      </c>
      <c r="Z162" s="93">
        <f t="shared" si="71"/>
        <v>0</v>
      </c>
      <c r="AA162" s="9">
        <f t="shared" si="86"/>
        <v>0</v>
      </c>
      <c r="AB162" s="100"/>
      <c r="AC162" s="101"/>
      <c r="AD162" s="9">
        <f t="shared" si="72"/>
        <v>0</v>
      </c>
      <c r="AE162" s="96"/>
      <c r="AF162" s="98"/>
      <c r="AG162" s="98"/>
      <c r="AH162" s="96"/>
      <c r="AI162" s="96"/>
      <c r="AJ162" s="96"/>
      <c r="AK162" s="99"/>
      <c r="AL162" s="9">
        <f t="shared" si="87"/>
        <v>0</v>
      </c>
      <c r="AM162" s="9">
        <f t="shared" si="88"/>
        <v>7</v>
      </c>
      <c r="AN162" s="9">
        <f t="shared" si="89"/>
        <v>0.125</v>
      </c>
      <c r="AO162" s="113"/>
      <c r="AP162" s="113"/>
      <c r="AQ162" s="113"/>
      <c r="AR162" s="113"/>
      <c r="AS162" s="34">
        <f t="shared" si="82"/>
        <v>44702</v>
      </c>
      <c r="AT162" s="14">
        <f t="shared" si="83"/>
        <v>0</v>
      </c>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31"/>
      <c r="BS162" s="31"/>
      <c r="BT162" s="31"/>
      <c r="BU162" s="35">
        <f t="shared" si="84"/>
        <v>0</v>
      </c>
    </row>
    <row r="163" spans="1:73" ht="27" customHeight="1" x14ac:dyDescent="0.15">
      <c r="A163" s="29">
        <f t="shared" si="90"/>
        <v>44703</v>
      </c>
      <c r="B163" s="13">
        <f t="shared" si="78"/>
        <v>21</v>
      </c>
      <c r="C163" s="13">
        <f t="shared" si="79"/>
        <v>7</v>
      </c>
      <c r="D163" s="88">
        <f t="shared" si="80"/>
        <v>1.25</v>
      </c>
      <c r="E163" s="70">
        <f t="shared" si="73"/>
        <v>0</v>
      </c>
      <c r="F163" s="70">
        <f t="shared" si="74"/>
        <v>0</v>
      </c>
      <c r="G163" s="89">
        <f t="shared" si="75"/>
        <v>1.5</v>
      </c>
      <c r="H163" s="70">
        <f t="shared" si="65"/>
        <v>1</v>
      </c>
      <c r="I163" s="71">
        <f t="shared" si="85"/>
        <v>0</v>
      </c>
      <c r="J163" s="96"/>
      <c r="K163" s="96"/>
      <c r="L163" s="96"/>
      <c r="M163" s="96"/>
      <c r="N163" s="97"/>
      <c r="O163" s="97"/>
      <c r="P163" s="108">
        <f t="shared" si="81"/>
        <v>0</v>
      </c>
      <c r="Q163" s="75">
        <f t="shared" si="66"/>
        <v>0</v>
      </c>
      <c r="R163" s="91">
        <f>(SUMIF($B$21:B163,B163,$Q$21:Q163))</f>
        <v>0</v>
      </c>
      <c r="S163" s="93">
        <f t="shared" si="91"/>
        <v>-2.4166666666666665</v>
      </c>
      <c r="T163" s="32">
        <f t="shared" si="67"/>
        <v>0</v>
      </c>
      <c r="U163" s="94">
        <f t="shared" si="68"/>
        <v>0</v>
      </c>
      <c r="V163" s="9">
        <f t="shared" si="76"/>
        <v>0</v>
      </c>
      <c r="W163" s="9">
        <f t="shared" si="69"/>
        <v>0</v>
      </c>
      <c r="X163" s="9">
        <f t="shared" si="77"/>
        <v>0</v>
      </c>
      <c r="Y163" s="93">
        <f t="shared" si="70"/>
        <v>0</v>
      </c>
      <c r="Z163" s="93">
        <f t="shared" si="71"/>
        <v>0</v>
      </c>
      <c r="AA163" s="9">
        <f t="shared" si="86"/>
        <v>0</v>
      </c>
      <c r="AB163" s="100"/>
      <c r="AC163" s="101"/>
      <c r="AD163" s="9">
        <f t="shared" si="72"/>
        <v>0</v>
      </c>
      <c r="AE163" s="96"/>
      <c r="AF163" s="98"/>
      <c r="AG163" s="98"/>
      <c r="AH163" s="96"/>
      <c r="AI163" s="96"/>
      <c r="AJ163" s="96"/>
      <c r="AK163" s="99"/>
      <c r="AL163" s="9">
        <f t="shared" si="87"/>
        <v>0</v>
      </c>
      <c r="AM163" s="9">
        <f t="shared" si="88"/>
        <v>7</v>
      </c>
      <c r="AN163" s="9">
        <f t="shared" si="89"/>
        <v>0.125</v>
      </c>
      <c r="AO163" s="113"/>
      <c r="AP163" s="113"/>
      <c r="AQ163" s="113"/>
      <c r="AR163" s="113"/>
      <c r="AS163" s="34">
        <f t="shared" si="82"/>
        <v>44703</v>
      </c>
      <c r="AT163" s="14">
        <f t="shared" si="83"/>
        <v>0</v>
      </c>
      <c r="AU163" s="31"/>
      <c r="AV163" s="31"/>
      <c r="AW163" s="31"/>
      <c r="AX163" s="31"/>
      <c r="AY163" s="31"/>
      <c r="AZ163" s="31"/>
      <c r="BA163" s="31"/>
      <c r="BB163" s="31"/>
      <c r="BC163" s="31"/>
      <c r="BD163" s="31"/>
      <c r="BE163" s="31"/>
      <c r="BF163" s="31"/>
      <c r="BG163" s="31"/>
      <c r="BH163" s="31"/>
      <c r="BI163" s="31"/>
      <c r="BJ163" s="31"/>
      <c r="BK163" s="31"/>
      <c r="BL163" s="31"/>
      <c r="BM163" s="31"/>
      <c r="BN163" s="31"/>
      <c r="BO163" s="31"/>
      <c r="BP163" s="31"/>
      <c r="BQ163" s="31"/>
      <c r="BR163" s="31"/>
      <c r="BS163" s="31"/>
      <c r="BT163" s="31"/>
      <c r="BU163" s="35">
        <f t="shared" si="84"/>
        <v>0</v>
      </c>
    </row>
    <row r="164" spans="1:73" ht="27" customHeight="1" x14ac:dyDescent="0.15">
      <c r="A164" s="29">
        <f t="shared" si="90"/>
        <v>44704</v>
      </c>
      <c r="B164" s="13">
        <f t="shared" si="78"/>
        <v>21</v>
      </c>
      <c r="C164" s="13">
        <f t="shared" si="79"/>
        <v>1</v>
      </c>
      <c r="D164" s="88">
        <f t="shared" si="80"/>
        <v>1.25</v>
      </c>
      <c r="E164" s="70">
        <f t="shared" si="73"/>
        <v>0</v>
      </c>
      <c r="F164" s="70">
        <f t="shared" si="74"/>
        <v>0</v>
      </c>
      <c r="G164" s="89">
        <f t="shared" si="75"/>
        <v>1</v>
      </c>
      <c r="H164" s="70">
        <f t="shared" si="65"/>
        <v>1</v>
      </c>
      <c r="I164" s="71">
        <f t="shared" si="85"/>
        <v>0</v>
      </c>
      <c r="J164" s="96"/>
      <c r="K164" s="96"/>
      <c r="L164" s="96"/>
      <c r="M164" s="96"/>
      <c r="N164" s="97"/>
      <c r="O164" s="97"/>
      <c r="P164" s="108">
        <f t="shared" si="81"/>
        <v>0</v>
      </c>
      <c r="Q164" s="75">
        <f t="shared" si="66"/>
        <v>0</v>
      </c>
      <c r="R164" s="91">
        <f>(SUMIF($B$21:B164,B164,$Q$21:Q164))</f>
        <v>0</v>
      </c>
      <c r="S164" s="93">
        <f t="shared" si="91"/>
        <v>-2.4166666666666665</v>
      </c>
      <c r="T164" s="32">
        <f t="shared" si="67"/>
        <v>0</v>
      </c>
      <c r="U164" s="94">
        <f t="shared" si="68"/>
        <v>0</v>
      </c>
      <c r="V164" s="9">
        <f t="shared" si="76"/>
        <v>0</v>
      </c>
      <c r="W164" s="9">
        <f t="shared" si="69"/>
        <v>0</v>
      </c>
      <c r="X164" s="9">
        <f t="shared" si="77"/>
        <v>0</v>
      </c>
      <c r="Y164" s="93">
        <f t="shared" si="70"/>
        <v>0</v>
      </c>
      <c r="Z164" s="93">
        <f t="shared" si="71"/>
        <v>0</v>
      </c>
      <c r="AA164" s="9">
        <f t="shared" si="86"/>
        <v>0</v>
      </c>
      <c r="AB164" s="100"/>
      <c r="AC164" s="101"/>
      <c r="AD164" s="9">
        <f t="shared" si="72"/>
        <v>0</v>
      </c>
      <c r="AE164" s="96"/>
      <c r="AF164" s="98"/>
      <c r="AG164" s="98"/>
      <c r="AH164" s="96"/>
      <c r="AI164" s="96"/>
      <c r="AJ164" s="96"/>
      <c r="AK164" s="99"/>
      <c r="AL164" s="9">
        <f t="shared" si="87"/>
        <v>0</v>
      </c>
      <c r="AM164" s="9">
        <f t="shared" si="88"/>
        <v>7</v>
      </c>
      <c r="AN164" s="9">
        <f t="shared" si="89"/>
        <v>0.125</v>
      </c>
      <c r="AO164" s="113"/>
      <c r="AP164" s="113"/>
      <c r="AQ164" s="113"/>
      <c r="AR164" s="113"/>
      <c r="AS164" s="34">
        <f t="shared" si="82"/>
        <v>44704</v>
      </c>
      <c r="AT164" s="14">
        <f t="shared" si="83"/>
        <v>0</v>
      </c>
      <c r="AU164" s="31"/>
      <c r="AV164" s="31"/>
      <c r="AW164" s="31"/>
      <c r="AX164" s="31"/>
      <c r="AY164" s="31"/>
      <c r="AZ164" s="31"/>
      <c r="BA164" s="31"/>
      <c r="BB164" s="31"/>
      <c r="BC164" s="31"/>
      <c r="BD164" s="31"/>
      <c r="BE164" s="31"/>
      <c r="BF164" s="31"/>
      <c r="BG164" s="31"/>
      <c r="BH164" s="31"/>
      <c r="BI164" s="31"/>
      <c r="BJ164" s="31"/>
      <c r="BK164" s="31"/>
      <c r="BL164" s="31"/>
      <c r="BM164" s="31"/>
      <c r="BN164" s="31"/>
      <c r="BO164" s="31"/>
      <c r="BP164" s="31"/>
      <c r="BQ164" s="31"/>
      <c r="BR164" s="31"/>
      <c r="BS164" s="31"/>
      <c r="BT164" s="31"/>
      <c r="BU164" s="35">
        <f t="shared" si="84"/>
        <v>0</v>
      </c>
    </row>
    <row r="165" spans="1:73" ht="27" customHeight="1" x14ac:dyDescent="0.15">
      <c r="A165" s="29">
        <f t="shared" si="90"/>
        <v>44705</v>
      </c>
      <c r="B165" s="13">
        <f t="shared" si="78"/>
        <v>22</v>
      </c>
      <c r="C165" s="13">
        <f t="shared" si="79"/>
        <v>2</v>
      </c>
      <c r="D165" s="88">
        <f t="shared" si="80"/>
        <v>1.25</v>
      </c>
      <c r="E165" s="70">
        <f t="shared" si="73"/>
        <v>0</v>
      </c>
      <c r="F165" s="70">
        <f t="shared" si="74"/>
        <v>0</v>
      </c>
      <c r="G165" s="89">
        <f t="shared" si="75"/>
        <v>1</v>
      </c>
      <c r="H165" s="70">
        <f t="shared" si="65"/>
        <v>1</v>
      </c>
      <c r="I165" s="71">
        <f t="shared" si="85"/>
        <v>0</v>
      </c>
      <c r="J165" s="96"/>
      <c r="K165" s="96"/>
      <c r="L165" s="96"/>
      <c r="M165" s="96"/>
      <c r="N165" s="97"/>
      <c r="O165" s="97"/>
      <c r="P165" s="108">
        <f t="shared" si="81"/>
        <v>0</v>
      </c>
      <c r="Q165" s="75">
        <f t="shared" si="66"/>
        <v>0</v>
      </c>
      <c r="R165" s="91">
        <f>(SUMIF($B$21:B165,B165,$Q$21:Q165))</f>
        <v>0</v>
      </c>
      <c r="S165" s="93">
        <f t="shared" si="91"/>
        <v>-2.4166666666666665</v>
      </c>
      <c r="T165" s="32">
        <f t="shared" si="67"/>
        <v>0</v>
      </c>
      <c r="U165" s="94">
        <f t="shared" si="68"/>
        <v>0</v>
      </c>
      <c r="V165" s="9">
        <f t="shared" si="76"/>
        <v>0</v>
      </c>
      <c r="W165" s="9">
        <f t="shared" si="69"/>
        <v>0</v>
      </c>
      <c r="X165" s="9">
        <f t="shared" si="77"/>
        <v>0</v>
      </c>
      <c r="Y165" s="93">
        <f t="shared" si="70"/>
        <v>0</v>
      </c>
      <c r="Z165" s="93">
        <f t="shared" si="71"/>
        <v>0</v>
      </c>
      <c r="AA165" s="9">
        <f t="shared" si="86"/>
        <v>0</v>
      </c>
      <c r="AB165" s="100"/>
      <c r="AC165" s="101"/>
      <c r="AD165" s="9">
        <f t="shared" si="72"/>
        <v>0</v>
      </c>
      <c r="AE165" s="96"/>
      <c r="AF165" s="98"/>
      <c r="AG165" s="98"/>
      <c r="AH165" s="96"/>
      <c r="AI165" s="96"/>
      <c r="AJ165" s="96"/>
      <c r="AK165" s="99"/>
      <c r="AL165" s="9">
        <f t="shared" si="87"/>
        <v>0</v>
      </c>
      <c r="AM165" s="9">
        <f t="shared" si="88"/>
        <v>7</v>
      </c>
      <c r="AN165" s="9">
        <f t="shared" si="89"/>
        <v>0.125</v>
      </c>
      <c r="AO165" s="113"/>
      <c r="AP165" s="113"/>
      <c r="AQ165" s="113"/>
      <c r="AR165" s="113"/>
      <c r="AS165" s="34">
        <f t="shared" si="82"/>
        <v>44705</v>
      </c>
      <c r="AT165" s="14">
        <f t="shared" si="83"/>
        <v>0</v>
      </c>
      <c r="AU165" s="31"/>
      <c r="AV165" s="31"/>
      <c r="AW165" s="31"/>
      <c r="AX165" s="31"/>
      <c r="AY165" s="31"/>
      <c r="AZ165" s="31"/>
      <c r="BA165" s="31"/>
      <c r="BB165" s="31"/>
      <c r="BC165" s="31"/>
      <c r="BD165" s="31"/>
      <c r="BE165" s="31"/>
      <c r="BF165" s="31"/>
      <c r="BG165" s="31"/>
      <c r="BH165" s="31"/>
      <c r="BI165" s="31"/>
      <c r="BJ165" s="31"/>
      <c r="BK165" s="31"/>
      <c r="BL165" s="31"/>
      <c r="BM165" s="31"/>
      <c r="BN165" s="31"/>
      <c r="BO165" s="31"/>
      <c r="BP165" s="31"/>
      <c r="BQ165" s="31"/>
      <c r="BR165" s="31"/>
      <c r="BS165" s="31"/>
      <c r="BT165" s="31"/>
      <c r="BU165" s="35">
        <f t="shared" si="84"/>
        <v>0</v>
      </c>
    </row>
    <row r="166" spans="1:73" ht="27" customHeight="1" x14ac:dyDescent="0.15">
      <c r="A166" s="29">
        <f t="shared" si="90"/>
        <v>44706</v>
      </c>
      <c r="B166" s="13">
        <f t="shared" si="78"/>
        <v>22</v>
      </c>
      <c r="C166" s="13">
        <f t="shared" si="79"/>
        <v>3</v>
      </c>
      <c r="D166" s="88">
        <f t="shared" si="80"/>
        <v>1.25</v>
      </c>
      <c r="E166" s="70">
        <f t="shared" si="73"/>
        <v>0</v>
      </c>
      <c r="F166" s="70">
        <f t="shared" si="74"/>
        <v>0</v>
      </c>
      <c r="G166" s="89">
        <f t="shared" si="75"/>
        <v>1</v>
      </c>
      <c r="H166" s="70">
        <f t="shared" si="65"/>
        <v>1</v>
      </c>
      <c r="I166" s="71">
        <f t="shared" si="85"/>
        <v>0</v>
      </c>
      <c r="J166" s="96"/>
      <c r="K166" s="96"/>
      <c r="L166" s="96"/>
      <c r="M166" s="96"/>
      <c r="N166" s="97"/>
      <c r="O166" s="97"/>
      <c r="P166" s="108">
        <f t="shared" si="81"/>
        <v>0</v>
      </c>
      <c r="Q166" s="75">
        <f t="shared" si="66"/>
        <v>0</v>
      </c>
      <c r="R166" s="91">
        <f>(SUMIF($B$21:B166,B166,$Q$21:Q166))</f>
        <v>0</v>
      </c>
      <c r="S166" s="93">
        <f t="shared" si="91"/>
        <v>-2.4166666666666665</v>
      </c>
      <c r="T166" s="32">
        <f t="shared" si="67"/>
        <v>0</v>
      </c>
      <c r="U166" s="94">
        <f t="shared" si="68"/>
        <v>0</v>
      </c>
      <c r="V166" s="9">
        <f t="shared" si="76"/>
        <v>0</v>
      </c>
      <c r="W166" s="9">
        <f t="shared" si="69"/>
        <v>0</v>
      </c>
      <c r="X166" s="9">
        <f t="shared" si="77"/>
        <v>0</v>
      </c>
      <c r="Y166" s="93">
        <f t="shared" si="70"/>
        <v>0</v>
      </c>
      <c r="Z166" s="93">
        <f t="shared" si="71"/>
        <v>0</v>
      </c>
      <c r="AA166" s="9">
        <f t="shared" si="86"/>
        <v>0</v>
      </c>
      <c r="AB166" s="100"/>
      <c r="AC166" s="101"/>
      <c r="AD166" s="9">
        <f t="shared" si="72"/>
        <v>0</v>
      </c>
      <c r="AE166" s="96"/>
      <c r="AF166" s="98"/>
      <c r="AG166" s="98"/>
      <c r="AH166" s="96"/>
      <c r="AI166" s="96"/>
      <c r="AJ166" s="96"/>
      <c r="AK166" s="99"/>
      <c r="AL166" s="9">
        <f t="shared" si="87"/>
        <v>0</v>
      </c>
      <c r="AM166" s="9">
        <f t="shared" si="88"/>
        <v>7</v>
      </c>
      <c r="AN166" s="9">
        <f t="shared" si="89"/>
        <v>0.125</v>
      </c>
      <c r="AO166" s="113"/>
      <c r="AP166" s="113"/>
      <c r="AQ166" s="113"/>
      <c r="AR166" s="113"/>
      <c r="AS166" s="34">
        <f t="shared" si="82"/>
        <v>44706</v>
      </c>
      <c r="AT166" s="14">
        <f t="shared" si="83"/>
        <v>0</v>
      </c>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5">
        <f t="shared" si="84"/>
        <v>0</v>
      </c>
    </row>
    <row r="167" spans="1:73" ht="27" customHeight="1" x14ac:dyDescent="0.15">
      <c r="A167" s="29">
        <f t="shared" si="90"/>
        <v>44707</v>
      </c>
      <c r="B167" s="13">
        <f t="shared" si="78"/>
        <v>22</v>
      </c>
      <c r="C167" s="13">
        <f t="shared" si="79"/>
        <v>4</v>
      </c>
      <c r="D167" s="88">
        <f t="shared" si="80"/>
        <v>1.25</v>
      </c>
      <c r="E167" s="70">
        <f t="shared" si="73"/>
        <v>0</v>
      </c>
      <c r="F167" s="70">
        <f t="shared" si="74"/>
        <v>0</v>
      </c>
      <c r="G167" s="89">
        <f t="shared" si="75"/>
        <v>1</v>
      </c>
      <c r="H167" s="70">
        <f t="shared" si="65"/>
        <v>1</v>
      </c>
      <c r="I167" s="71">
        <f t="shared" si="85"/>
        <v>0</v>
      </c>
      <c r="J167" s="96"/>
      <c r="K167" s="96"/>
      <c r="L167" s="96"/>
      <c r="M167" s="96"/>
      <c r="N167" s="97"/>
      <c r="O167" s="97"/>
      <c r="P167" s="108">
        <f t="shared" si="81"/>
        <v>0</v>
      </c>
      <c r="Q167" s="75">
        <f t="shared" si="66"/>
        <v>0</v>
      </c>
      <c r="R167" s="91">
        <f>(SUMIF($B$21:B167,B167,$Q$21:Q167))</f>
        <v>0</v>
      </c>
      <c r="S167" s="93">
        <f t="shared" si="91"/>
        <v>-2.4166666666666665</v>
      </c>
      <c r="T167" s="32">
        <f t="shared" si="67"/>
        <v>0</v>
      </c>
      <c r="U167" s="94">
        <f t="shared" si="68"/>
        <v>0</v>
      </c>
      <c r="V167" s="9">
        <f t="shared" si="76"/>
        <v>0</v>
      </c>
      <c r="W167" s="9">
        <f t="shared" si="69"/>
        <v>0</v>
      </c>
      <c r="X167" s="9">
        <f t="shared" si="77"/>
        <v>0</v>
      </c>
      <c r="Y167" s="93">
        <f t="shared" si="70"/>
        <v>0</v>
      </c>
      <c r="Z167" s="93">
        <f t="shared" si="71"/>
        <v>0</v>
      </c>
      <c r="AA167" s="9">
        <f t="shared" si="86"/>
        <v>0</v>
      </c>
      <c r="AB167" s="100"/>
      <c r="AC167" s="101"/>
      <c r="AD167" s="9">
        <f t="shared" si="72"/>
        <v>0</v>
      </c>
      <c r="AE167" s="96"/>
      <c r="AF167" s="98"/>
      <c r="AG167" s="98"/>
      <c r="AH167" s="96"/>
      <c r="AI167" s="96"/>
      <c r="AJ167" s="96"/>
      <c r="AK167" s="99"/>
      <c r="AL167" s="9">
        <f t="shared" si="87"/>
        <v>0</v>
      </c>
      <c r="AM167" s="9">
        <f t="shared" si="88"/>
        <v>7</v>
      </c>
      <c r="AN167" s="9">
        <f t="shared" si="89"/>
        <v>0.125</v>
      </c>
      <c r="AO167" s="113"/>
      <c r="AP167" s="113"/>
      <c r="AQ167" s="113"/>
      <c r="AR167" s="113"/>
      <c r="AS167" s="34">
        <f t="shared" si="82"/>
        <v>44707</v>
      </c>
      <c r="AT167" s="14">
        <f t="shared" si="83"/>
        <v>0</v>
      </c>
      <c r="AU167" s="31"/>
      <c r="AV167" s="31"/>
      <c r="AW167" s="31"/>
      <c r="AX167" s="31"/>
      <c r="AY167" s="31"/>
      <c r="AZ167" s="31"/>
      <c r="BA167" s="31"/>
      <c r="BB167" s="31"/>
      <c r="BC167" s="31"/>
      <c r="BD167" s="31"/>
      <c r="BE167" s="31"/>
      <c r="BF167" s="31"/>
      <c r="BG167" s="31"/>
      <c r="BH167" s="31"/>
      <c r="BI167" s="31"/>
      <c r="BJ167" s="31"/>
      <c r="BK167" s="31"/>
      <c r="BL167" s="31"/>
      <c r="BM167" s="31"/>
      <c r="BN167" s="31"/>
      <c r="BO167" s="31"/>
      <c r="BP167" s="31"/>
      <c r="BQ167" s="31"/>
      <c r="BR167" s="31"/>
      <c r="BS167" s="31"/>
      <c r="BT167" s="31"/>
      <c r="BU167" s="35">
        <f t="shared" si="84"/>
        <v>0</v>
      </c>
    </row>
    <row r="168" spans="1:73" ht="27" customHeight="1" x14ac:dyDescent="0.15">
      <c r="A168" s="29">
        <f t="shared" si="90"/>
        <v>44708</v>
      </c>
      <c r="B168" s="13">
        <f t="shared" si="78"/>
        <v>22</v>
      </c>
      <c r="C168" s="13">
        <f t="shared" si="79"/>
        <v>5</v>
      </c>
      <c r="D168" s="88">
        <f t="shared" si="80"/>
        <v>1.25</v>
      </c>
      <c r="E168" s="70">
        <f t="shared" si="73"/>
        <v>0</v>
      </c>
      <c r="F168" s="70">
        <f t="shared" si="74"/>
        <v>0</v>
      </c>
      <c r="G168" s="89">
        <f t="shared" si="75"/>
        <v>1</v>
      </c>
      <c r="H168" s="70">
        <f t="shared" si="65"/>
        <v>1</v>
      </c>
      <c r="I168" s="71">
        <f t="shared" si="85"/>
        <v>0</v>
      </c>
      <c r="J168" s="96"/>
      <c r="K168" s="96"/>
      <c r="L168" s="96"/>
      <c r="M168" s="96"/>
      <c r="N168" s="97"/>
      <c r="O168" s="97"/>
      <c r="P168" s="108">
        <f t="shared" si="81"/>
        <v>0</v>
      </c>
      <c r="Q168" s="75">
        <f t="shared" si="66"/>
        <v>0</v>
      </c>
      <c r="R168" s="91">
        <f>(SUMIF($B$21:B168,B168,$Q$21:Q168))</f>
        <v>0</v>
      </c>
      <c r="S168" s="93">
        <f t="shared" si="91"/>
        <v>-2.4166666666666665</v>
      </c>
      <c r="T168" s="32">
        <f t="shared" si="67"/>
        <v>0</v>
      </c>
      <c r="U168" s="94">
        <f t="shared" si="68"/>
        <v>0</v>
      </c>
      <c r="V168" s="9">
        <f t="shared" si="76"/>
        <v>0</v>
      </c>
      <c r="W168" s="9">
        <f t="shared" si="69"/>
        <v>0</v>
      </c>
      <c r="X168" s="9">
        <f t="shared" si="77"/>
        <v>0</v>
      </c>
      <c r="Y168" s="93">
        <f t="shared" si="70"/>
        <v>0</v>
      </c>
      <c r="Z168" s="93">
        <f t="shared" si="71"/>
        <v>0</v>
      </c>
      <c r="AA168" s="9">
        <f t="shared" si="86"/>
        <v>0</v>
      </c>
      <c r="AB168" s="100"/>
      <c r="AC168" s="101"/>
      <c r="AD168" s="9">
        <f t="shared" si="72"/>
        <v>0</v>
      </c>
      <c r="AE168" s="96"/>
      <c r="AF168" s="98"/>
      <c r="AG168" s="98"/>
      <c r="AH168" s="96"/>
      <c r="AI168" s="96"/>
      <c r="AJ168" s="96"/>
      <c r="AK168" s="99"/>
      <c r="AL168" s="9">
        <f t="shared" si="87"/>
        <v>0</v>
      </c>
      <c r="AM168" s="9">
        <f t="shared" si="88"/>
        <v>7</v>
      </c>
      <c r="AN168" s="9">
        <f t="shared" si="89"/>
        <v>0.125</v>
      </c>
      <c r="AO168" s="113"/>
      <c r="AP168" s="113"/>
      <c r="AQ168" s="113"/>
      <c r="AR168" s="113"/>
      <c r="AS168" s="34">
        <f t="shared" si="82"/>
        <v>44708</v>
      </c>
      <c r="AT168" s="14">
        <f t="shared" si="83"/>
        <v>0</v>
      </c>
      <c r="AU168" s="31"/>
      <c r="AV168" s="31"/>
      <c r="AW168" s="31"/>
      <c r="AX168" s="31"/>
      <c r="AY168" s="31"/>
      <c r="AZ168" s="31"/>
      <c r="BA168" s="31"/>
      <c r="BB168" s="31"/>
      <c r="BC168" s="31"/>
      <c r="BD168" s="31"/>
      <c r="BE168" s="31"/>
      <c r="BF168" s="31"/>
      <c r="BG168" s="31"/>
      <c r="BH168" s="31"/>
      <c r="BI168" s="31"/>
      <c r="BJ168" s="31"/>
      <c r="BK168" s="31"/>
      <c r="BL168" s="31"/>
      <c r="BM168" s="31"/>
      <c r="BN168" s="31"/>
      <c r="BO168" s="31"/>
      <c r="BP168" s="31"/>
      <c r="BQ168" s="31"/>
      <c r="BR168" s="31"/>
      <c r="BS168" s="31"/>
      <c r="BT168" s="31"/>
      <c r="BU168" s="35">
        <f t="shared" si="84"/>
        <v>0</v>
      </c>
    </row>
    <row r="169" spans="1:73" ht="27" customHeight="1" x14ac:dyDescent="0.15">
      <c r="A169" s="29">
        <f t="shared" si="90"/>
        <v>44709</v>
      </c>
      <c r="B169" s="13">
        <f t="shared" si="78"/>
        <v>22</v>
      </c>
      <c r="C169" s="13">
        <f t="shared" si="79"/>
        <v>6</v>
      </c>
      <c r="D169" s="88">
        <f t="shared" si="80"/>
        <v>1.25</v>
      </c>
      <c r="E169" s="70">
        <f t="shared" si="73"/>
        <v>0</v>
      </c>
      <c r="F169" s="70">
        <f t="shared" si="74"/>
        <v>0</v>
      </c>
      <c r="G169" s="89">
        <f t="shared" si="75"/>
        <v>1</v>
      </c>
      <c r="H169" s="70">
        <f t="shared" si="65"/>
        <v>1</v>
      </c>
      <c r="I169" s="71">
        <f t="shared" si="85"/>
        <v>0</v>
      </c>
      <c r="J169" s="96"/>
      <c r="K169" s="96"/>
      <c r="L169" s="96"/>
      <c r="M169" s="96"/>
      <c r="N169" s="97"/>
      <c r="O169" s="97"/>
      <c r="P169" s="108">
        <f t="shared" si="81"/>
        <v>0</v>
      </c>
      <c r="Q169" s="75">
        <f t="shared" si="66"/>
        <v>0</v>
      </c>
      <c r="R169" s="91">
        <f>(SUMIF($B$21:B169,B169,$Q$21:Q169))</f>
        <v>0</v>
      </c>
      <c r="S169" s="93">
        <f t="shared" si="91"/>
        <v>-2.4166666666666665</v>
      </c>
      <c r="T169" s="32">
        <f t="shared" si="67"/>
        <v>0</v>
      </c>
      <c r="U169" s="94">
        <f t="shared" si="68"/>
        <v>0</v>
      </c>
      <c r="V169" s="9">
        <f t="shared" si="76"/>
        <v>0</v>
      </c>
      <c r="W169" s="9">
        <f t="shared" si="69"/>
        <v>0</v>
      </c>
      <c r="X169" s="9">
        <f t="shared" si="77"/>
        <v>0</v>
      </c>
      <c r="Y169" s="93">
        <f t="shared" si="70"/>
        <v>0</v>
      </c>
      <c r="Z169" s="93">
        <f t="shared" si="71"/>
        <v>0</v>
      </c>
      <c r="AA169" s="9">
        <f t="shared" si="86"/>
        <v>0</v>
      </c>
      <c r="AB169" s="100"/>
      <c r="AC169" s="101"/>
      <c r="AD169" s="9">
        <f t="shared" si="72"/>
        <v>0</v>
      </c>
      <c r="AE169" s="96"/>
      <c r="AF169" s="98"/>
      <c r="AG169" s="98"/>
      <c r="AH169" s="96"/>
      <c r="AI169" s="96"/>
      <c r="AJ169" s="96"/>
      <c r="AK169" s="99"/>
      <c r="AL169" s="9">
        <f t="shared" si="87"/>
        <v>0</v>
      </c>
      <c r="AM169" s="9">
        <f t="shared" si="88"/>
        <v>7</v>
      </c>
      <c r="AN169" s="9">
        <f t="shared" si="89"/>
        <v>0.125</v>
      </c>
      <c r="AO169" s="113"/>
      <c r="AP169" s="113"/>
      <c r="AQ169" s="113"/>
      <c r="AR169" s="113"/>
      <c r="AS169" s="34">
        <f t="shared" si="82"/>
        <v>44709</v>
      </c>
      <c r="AT169" s="14">
        <f t="shared" si="83"/>
        <v>0</v>
      </c>
      <c r="AU169" s="31"/>
      <c r="AV169" s="31"/>
      <c r="AW169" s="31"/>
      <c r="AX169" s="31"/>
      <c r="AY169" s="31"/>
      <c r="AZ169" s="31"/>
      <c r="BA169" s="31"/>
      <c r="BB169" s="31"/>
      <c r="BC169" s="31"/>
      <c r="BD169" s="31"/>
      <c r="BE169" s="31"/>
      <c r="BF169" s="31"/>
      <c r="BG169" s="31"/>
      <c r="BH169" s="31"/>
      <c r="BI169" s="31"/>
      <c r="BJ169" s="31"/>
      <c r="BK169" s="31"/>
      <c r="BL169" s="31"/>
      <c r="BM169" s="31"/>
      <c r="BN169" s="31"/>
      <c r="BO169" s="31"/>
      <c r="BP169" s="31"/>
      <c r="BQ169" s="31"/>
      <c r="BR169" s="31"/>
      <c r="BS169" s="31"/>
      <c r="BT169" s="31"/>
      <c r="BU169" s="35">
        <f t="shared" si="84"/>
        <v>0</v>
      </c>
    </row>
    <row r="170" spans="1:73" ht="27" customHeight="1" x14ac:dyDescent="0.15">
      <c r="A170" s="29">
        <f t="shared" si="90"/>
        <v>44710</v>
      </c>
      <c r="B170" s="13">
        <f t="shared" si="78"/>
        <v>22</v>
      </c>
      <c r="C170" s="13">
        <f t="shared" si="79"/>
        <v>7</v>
      </c>
      <c r="D170" s="88">
        <f t="shared" si="80"/>
        <v>1.25</v>
      </c>
      <c r="E170" s="70">
        <f t="shared" si="73"/>
        <v>0</v>
      </c>
      <c r="F170" s="70">
        <f t="shared" si="74"/>
        <v>0</v>
      </c>
      <c r="G170" s="89">
        <f t="shared" si="75"/>
        <v>1.5</v>
      </c>
      <c r="H170" s="70">
        <f t="shared" si="65"/>
        <v>1</v>
      </c>
      <c r="I170" s="71">
        <f t="shared" si="85"/>
        <v>0</v>
      </c>
      <c r="J170" s="96"/>
      <c r="K170" s="96"/>
      <c r="L170" s="96"/>
      <c r="M170" s="96"/>
      <c r="N170" s="97"/>
      <c r="O170" s="97"/>
      <c r="P170" s="108">
        <f t="shared" si="81"/>
        <v>0</v>
      </c>
      <c r="Q170" s="75">
        <f t="shared" si="66"/>
        <v>0</v>
      </c>
      <c r="R170" s="91">
        <f>(SUMIF($B$21:B170,B170,$Q$21:Q170))</f>
        <v>0</v>
      </c>
      <c r="S170" s="93">
        <f t="shared" si="91"/>
        <v>-2.4166666666666665</v>
      </c>
      <c r="T170" s="32">
        <f t="shared" si="67"/>
        <v>0</v>
      </c>
      <c r="U170" s="94">
        <f t="shared" si="68"/>
        <v>0</v>
      </c>
      <c r="V170" s="9">
        <f t="shared" si="76"/>
        <v>0</v>
      </c>
      <c r="W170" s="9">
        <f t="shared" si="69"/>
        <v>0</v>
      </c>
      <c r="X170" s="9">
        <f t="shared" si="77"/>
        <v>0</v>
      </c>
      <c r="Y170" s="93">
        <f t="shared" si="70"/>
        <v>0</v>
      </c>
      <c r="Z170" s="93">
        <f t="shared" si="71"/>
        <v>0</v>
      </c>
      <c r="AA170" s="9">
        <f t="shared" si="86"/>
        <v>0</v>
      </c>
      <c r="AB170" s="100"/>
      <c r="AC170" s="101"/>
      <c r="AD170" s="9">
        <f t="shared" si="72"/>
        <v>0</v>
      </c>
      <c r="AE170" s="96"/>
      <c r="AF170" s="98"/>
      <c r="AG170" s="98"/>
      <c r="AH170" s="96"/>
      <c r="AI170" s="96"/>
      <c r="AJ170" s="96"/>
      <c r="AK170" s="99"/>
      <c r="AL170" s="9">
        <f t="shared" si="87"/>
        <v>0</v>
      </c>
      <c r="AM170" s="9">
        <f t="shared" si="88"/>
        <v>7</v>
      </c>
      <c r="AN170" s="9">
        <f t="shared" si="89"/>
        <v>0.125</v>
      </c>
      <c r="AO170" s="113"/>
      <c r="AP170" s="113"/>
      <c r="AQ170" s="113"/>
      <c r="AR170" s="113"/>
      <c r="AS170" s="34">
        <f t="shared" si="82"/>
        <v>44710</v>
      </c>
      <c r="AT170" s="14">
        <f t="shared" si="83"/>
        <v>0</v>
      </c>
      <c r="AU170" s="31"/>
      <c r="AV170" s="31"/>
      <c r="AW170" s="31"/>
      <c r="AX170" s="31"/>
      <c r="AY170" s="31"/>
      <c r="AZ170" s="31"/>
      <c r="BA170" s="31"/>
      <c r="BB170" s="31"/>
      <c r="BC170" s="31"/>
      <c r="BD170" s="31"/>
      <c r="BE170" s="31"/>
      <c r="BF170" s="31"/>
      <c r="BG170" s="31"/>
      <c r="BH170" s="31"/>
      <c r="BI170" s="31"/>
      <c r="BJ170" s="31"/>
      <c r="BK170" s="31"/>
      <c r="BL170" s="31"/>
      <c r="BM170" s="31"/>
      <c r="BN170" s="31"/>
      <c r="BO170" s="31"/>
      <c r="BP170" s="31"/>
      <c r="BQ170" s="31"/>
      <c r="BR170" s="31"/>
      <c r="BS170" s="31"/>
      <c r="BT170" s="31"/>
      <c r="BU170" s="35">
        <f t="shared" si="84"/>
        <v>0</v>
      </c>
    </row>
    <row r="171" spans="1:73" ht="27" customHeight="1" x14ac:dyDescent="0.15">
      <c r="A171" s="29">
        <f t="shared" si="90"/>
        <v>44711</v>
      </c>
      <c r="B171" s="13">
        <f t="shared" si="78"/>
        <v>22</v>
      </c>
      <c r="C171" s="13">
        <f t="shared" si="79"/>
        <v>1</v>
      </c>
      <c r="D171" s="88">
        <f t="shared" si="80"/>
        <v>1.25</v>
      </c>
      <c r="E171" s="70">
        <f t="shared" si="73"/>
        <v>0</v>
      </c>
      <c r="F171" s="70">
        <f t="shared" si="74"/>
        <v>0</v>
      </c>
      <c r="G171" s="89">
        <f t="shared" si="75"/>
        <v>1</v>
      </c>
      <c r="H171" s="70">
        <f t="shared" si="65"/>
        <v>1</v>
      </c>
      <c r="I171" s="71">
        <f t="shared" si="85"/>
        <v>0</v>
      </c>
      <c r="J171" s="96"/>
      <c r="K171" s="96"/>
      <c r="L171" s="96"/>
      <c r="M171" s="96"/>
      <c r="N171" s="97"/>
      <c r="O171" s="97"/>
      <c r="P171" s="108">
        <f t="shared" si="81"/>
        <v>0</v>
      </c>
      <c r="Q171" s="75">
        <f t="shared" si="66"/>
        <v>0</v>
      </c>
      <c r="R171" s="91">
        <f>(SUMIF($B$21:B171,B171,$Q$21:Q171))</f>
        <v>0</v>
      </c>
      <c r="S171" s="93">
        <f t="shared" si="91"/>
        <v>-2.4166666666666665</v>
      </c>
      <c r="T171" s="32">
        <f t="shared" si="67"/>
        <v>0</v>
      </c>
      <c r="U171" s="94">
        <f t="shared" si="68"/>
        <v>0</v>
      </c>
      <c r="V171" s="9">
        <f t="shared" si="76"/>
        <v>0</v>
      </c>
      <c r="W171" s="9">
        <f t="shared" si="69"/>
        <v>0</v>
      </c>
      <c r="X171" s="9">
        <f t="shared" si="77"/>
        <v>0</v>
      </c>
      <c r="Y171" s="93">
        <f t="shared" si="70"/>
        <v>0</v>
      </c>
      <c r="Z171" s="93">
        <f t="shared" si="71"/>
        <v>0</v>
      </c>
      <c r="AA171" s="9">
        <f t="shared" si="86"/>
        <v>0</v>
      </c>
      <c r="AB171" s="100"/>
      <c r="AC171" s="101"/>
      <c r="AD171" s="9">
        <f t="shared" si="72"/>
        <v>0</v>
      </c>
      <c r="AE171" s="96"/>
      <c r="AF171" s="98"/>
      <c r="AG171" s="98"/>
      <c r="AH171" s="96"/>
      <c r="AI171" s="96"/>
      <c r="AJ171" s="96"/>
      <c r="AK171" s="99"/>
      <c r="AL171" s="9">
        <f t="shared" si="87"/>
        <v>0</v>
      </c>
      <c r="AM171" s="9">
        <f t="shared" si="88"/>
        <v>7</v>
      </c>
      <c r="AN171" s="9">
        <f t="shared" si="89"/>
        <v>0.125</v>
      </c>
      <c r="AO171" s="113"/>
      <c r="AP171" s="113"/>
      <c r="AQ171" s="113"/>
      <c r="AR171" s="113"/>
      <c r="AS171" s="34">
        <f t="shared" si="82"/>
        <v>44711</v>
      </c>
      <c r="AT171" s="14">
        <f t="shared" si="83"/>
        <v>0</v>
      </c>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31"/>
      <c r="BR171" s="31"/>
      <c r="BS171" s="31"/>
      <c r="BT171" s="31"/>
      <c r="BU171" s="35">
        <f t="shared" si="84"/>
        <v>0</v>
      </c>
    </row>
    <row r="172" spans="1:73" ht="27" customHeight="1" x14ac:dyDescent="0.15">
      <c r="A172" s="29">
        <f t="shared" si="90"/>
        <v>44712</v>
      </c>
      <c r="B172" s="13">
        <f t="shared" si="78"/>
        <v>23</v>
      </c>
      <c r="C172" s="13">
        <f t="shared" si="79"/>
        <v>2</v>
      </c>
      <c r="D172" s="88">
        <f t="shared" si="80"/>
        <v>1.25</v>
      </c>
      <c r="E172" s="70">
        <f t="shared" si="73"/>
        <v>0</v>
      </c>
      <c r="F172" s="70">
        <f t="shared" si="74"/>
        <v>0</v>
      </c>
      <c r="G172" s="89">
        <f t="shared" si="75"/>
        <v>1</v>
      </c>
      <c r="H172" s="70">
        <f t="shared" si="65"/>
        <v>1</v>
      </c>
      <c r="I172" s="71">
        <f t="shared" si="85"/>
        <v>0</v>
      </c>
      <c r="J172" s="96"/>
      <c r="K172" s="96"/>
      <c r="L172" s="96"/>
      <c r="M172" s="96"/>
      <c r="N172" s="97"/>
      <c r="O172" s="97"/>
      <c r="P172" s="108">
        <f t="shared" si="81"/>
        <v>0</v>
      </c>
      <c r="Q172" s="75">
        <f t="shared" si="66"/>
        <v>0</v>
      </c>
      <c r="R172" s="91">
        <f>(SUMIF($B$21:B172,B172,$Q$21:Q172))</f>
        <v>0</v>
      </c>
      <c r="S172" s="93">
        <f t="shared" si="91"/>
        <v>-2.4166666666666665</v>
      </c>
      <c r="T172" s="32">
        <f t="shared" si="67"/>
        <v>0</v>
      </c>
      <c r="U172" s="94">
        <f t="shared" si="68"/>
        <v>0</v>
      </c>
      <c r="V172" s="9">
        <f t="shared" si="76"/>
        <v>0</v>
      </c>
      <c r="W172" s="9">
        <f t="shared" si="69"/>
        <v>0</v>
      </c>
      <c r="X172" s="9">
        <f t="shared" si="77"/>
        <v>0</v>
      </c>
      <c r="Y172" s="93">
        <f t="shared" si="70"/>
        <v>0</v>
      </c>
      <c r="Z172" s="93">
        <f t="shared" si="71"/>
        <v>0</v>
      </c>
      <c r="AA172" s="9">
        <f t="shared" si="86"/>
        <v>0</v>
      </c>
      <c r="AB172" s="100"/>
      <c r="AC172" s="101"/>
      <c r="AD172" s="9">
        <f t="shared" si="72"/>
        <v>0</v>
      </c>
      <c r="AE172" s="96"/>
      <c r="AF172" s="98"/>
      <c r="AG172" s="98"/>
      <c r="AH172" s="96"/>
      <c r="AI172" s="96"/>
      <c r="AJ172" s="96"/>
      <c r="AK172" s="99"/>
      <c r="AL172" s="9">
        <f t="shared" si="87"/>
        <v>0</v>
      </c>
      <c r="AM172" s="9">
        <f t="shared" si="88"/>
        <v>7</v>
      </c>
      <c r="AN172" s="9">
        <f t="shared" si="89"/>
        <v>0.125</v>
      </c>
      <c r="AO172" s="113"/>
      <c r="AP172" s="113"/>
      <c r="AQ172" s="113"/>
      <c r="AR172" s="113"/>
      <c r="AS172" s="34">
        <f t="shared" si="82"/>
        <v>44712</v>
      </c>
      <c r="AT172" s="14">
        <f t="shared" si="83"/>
        <v>0</v>
      </c>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5">
        <f t="shared" si="84"/>
        <v>0</v>
      </c>
    </row>
    <row r="173" spans="1:73" ht="27" customHeight="1" x14ac:dyDescent="0.15">
      <c r="A173" s="29">
        <f t="shared" si="90"/>
        <v>44713</v>
      </c>
      <c r="B173" s="13">
        <f t="shared" si="78"/>
        <v>23</v>
      </c>
      <c r="C173" s="13">
        <f t="shared" si="79"/>
        <v>3</v>
      </c>
      <c r="D173" s="88">
        <f t="shared" si="80"/>
        <v>1.25</v>
      </c>
      <c r="E173" s="70">
        <f t="shared" si="73"/>
        <v>0</v>
      </c>
      <c r="F173" s="70">
        <f t="shared" si="74"/>
        <v>0</v>
      </c>
      <c r="G173" s="89">
        <f t="shared" si="75"/>
        <v>1</v>
      </c>
      <c r="H173" s="70">
        <f t="shared" si="65"/>
        <v>1</v>
      </c>
      <c r="I173" s="71">
        <f t="shared" si="85"/>
        <v>0</v>
      </c>
      <c r="J173" s="96"/>
      <c r="K173" s="96"/>
      <c r="L173" s="96"/>
      <c r="M173" s="96"/>
      <c r="N173" s="97"/>
      <c r="O173" s="97"/>
      <c r="P173" s="108">
        <f t="shared" si="81"/>
        <v>0</v>
      </c>
      <c r="Q173" s="75">
        <f t="shared" si="66"/>
        <v>0</v>
      </c>
      <c r="R173" s="91">
        <f>(SUMIF($B$21:B173,B173,$Q$21:Q173))</f>
        <v>0</v>
      </c>
      <c r="S173" s="93">
        <f t="shared" si="91"/>
        <v>-2.4166666666666665</v>
      </c>
      <c r="T173" s="32">
        <f t="shared" si="67"/>
        <v>0</v>
      </c>
      <c r="U173" s="94">
        <f t="shared" si="68"/>
        <v>0</v>
      </c>
      <c r="V173" s="9">
        <f t="shared" si="76"/>
        <v>0</v>
      </c>
      <c r="W173" s="9">
        <f t="shared" si="69"/>
        <v>0</v>
      </c>
      <c r="X173" s="9">
        <f t="shared" si="77"/>
        <v>0</v>
      </c>
      <c r="Y173" s="93">
        <f t="shared" si="70"/>
        <v>0</v>
      </c>
      <c r="Z173" s="93">
        <f t="shared" si="71"/>
        <v>0</v>
      </c>
      <c r="AA173" s="9">
        <f t="shared" si="86"/>
        <v>0</v>
      </c>
      <c r="AB173" s="100"/>
      <c r="AC173" s="101"/>
      <c r="AD173" s="9">
        <f t="shared" si="72"/>
        <v>0</v>
      </c>
      <c r="AE173" s="96"/>
      <c r="AF173" s="98"/>
      <c r="AG173" s="98"/>
      <c r="AH173" s="96"/>
      <c r="AI173" s="96"/>
      <c r="AJ173" s="96"/>
      <c r="AK173" s="99"/>
      <c r="AL173" s="9">
        <f t="shared" si="87"/>
        <v>0</v>
      </c>
      <c r="AM173" s="9">
        <f t="shared" si="88"/>
        <v>7</v>
      </c>
      <c r="AN173" s="9">
        <f t="shared" si="89"/>
        <v>0.125</v>
      </c>
      <c r="AO173" s="113"/>
      <c r="AP173" s="113"/>
      <c r="AQ173" s="113"/>
      <c r="AR173" s="113"/>
      <c r="AS173" s="34">
        <f t="shared" si="82"/>
        <v>44713</v>
      </c>
      <c r="AT173" s="14">
        <f t="shared" si="83"/>
        <v>0</v>
      </c>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31"/>
      <c r="BS173" s="31"/>
      <c r="BT173" s="31"/>
      <c r="BU173" s="35">
        <f t="shared" si="84"/>
        <v>0</v>
      </c>
    </row>
    <row r="174" spans="1:73" ht="27" customHeight="1" x14ac:dyDescent="0.15">
      <c r="A174" s="29">
        <f t="shared" si="90"/>
        <v>44714</v>
      </c>
      <c r="B174" s="13">
        <f t="shared" si="78"/>
        <v>23</v>
      </c>
      <c r="C174" s="13">
        <f t="shared" si="79"/>
        <v>4</v>
      </c>
      <c r="D174" s="88">
        <f t="shared" si="80"/>
        <v>1.25</v>
      </c>
      <c r="E174" s="70">
        <f t="shared" si="73"/>
        <v>0</v>
      </c>
      <c r="F174" s="70">
        <f t="shared" si="74"/>
        <v>0</v>
      </c>
      <c r="G174" s="89">
        <f t="shared" si="75"/>
        <v>1</v>
      </c>
      <c r="H174" s="70">
        <f t="shared" si="65"/>
        <v>1</v>
      </c>
      <c r="I174" s="71">
        <f t="shared" si="85"/>
        <v>0</v>
      </c>
      <c r="J174" s="96"/>
      <c r="K174" s="96"/>
      <c r="L174" s="96"/>
      <c r="M174" s="96"/>
      <c r="N174" s="97"/>
      <c r="O174" s="97"/>
      <c r="P174" s="108">
        <f t="shared" si="81"/>
        <v>0</v>
      </c>
      <c r="Q174" s="75">
        <f t="shared" si="66"/>
        <v>0</v>
      </c>
      <c r="R174" s="91">
        <f>(SUMIF($B$21:B174,B174,$Q$21:Q174))</f>
        <v>0</v>
      </c>
      <c r="S174" s="93">
        <f t="shared" si="91"/>
        <v>-2.4166666666666665</v>
      </c>
      <c r="T174" s="32">
        <f t="shared" si="67"/>
        <v>0</v>
      </c>
      <c r="U174" s="94">
        <f t="shared" si="68"/>
        <v>0</v>
      </c>
      <c r="V174" s="9">
        <f t="shared" si="76"/>
        <v>0</v>
      </c>
      <c r="W174" s="9">
        <f t="shared" si="69"/>
        <v>0</v>
      </c>
      <c r="X174" s="9">
        <f t="shared" si="77"/>
        <v>0</v>
      </c>
      <c r="Y174" s="93">
        <f t="shared" si="70"/>
        <v>0</v>
      </c>
      <c r="Z174" s="93">
        <f t="shared" si="71"/>
        <v>0</v>
      </c>
      <c r="AA174" s="9">
        <f t="shared" si="86"/>
        <v>0</v>
      </c>
      <c r="AB174" s="100"/>
      <c r="AC174" s="101"/>
      <c r="AD174" s="9">
        <f t="shared" si="72"/>
        <v>0</v>
      </c>
      <c r="AE174" s="96"/>
      <c r="AF174" s="98"/>
      <c r="AG174" s="98"/>
      <c r="AH174" s="96"/>
      <c r="AI174" s="96"/>
      <c r="AJ174" s="96"/>
      <c r="AK174" s="99"/>
      <c r="AL174" s="9">
        <f t="shared" si="87"/>
        <v>0</v>
      </c>
      <c r="AM174" s="9">
        <f t="shared" si="88"/>
        <v>7</v>
      </c>
      <c r="AN174" s="9">
        <f t="shared" si="89"/>
        <v>0.125</v>
      </c>
      <c r="AO174" s="113"/>
      <c r="AP174" s="113"/>
      <c r="AQ174" s="113"/>
      <c r="AR174" s="113"/>
      <c r="AS174" s="34">
        <f t="shared" si="82"/>
        <v>44714</v>
      </c>
      <c r="AT174" s="14">
        <f t="shared" si="83"/>
        <v>0</v>
      </c>
      <c r="AU174" s="31"/>
      <c r="AV174" s="31"/>
      <c r="AW174" s="31"/>
      <c r="AX174" s="31"/>
      <c r="AY174" s="31"/>
      <c r="AZ174" s="31"/>
      <c r="BA174" s="31"/>
      <c r="BB174" s="31"/>
      <c r="BC174" s="31"/>
      <c r="BD174" s="31"/>
      <c r="BE174" s="31"/>
      <c r="BF174" s="31"/>
      <c r="BG174" s="31"/>
      <c r="BH174" s="31"/>
      <c r="BI174" s="31"/>
      <c r="BJ174" s="31"/>
      <c r="BK174" s="31"/>
      <c r="BL174" s="31"/>
      <c r="BM174" s="31"/>
      <c r="BN174" s="31"/>
      <c r="BO174" s="31"/>
      <c r="BP174" s="31"/>
      <c r="BQ174" s="31"/>
      <c r="BR174" s="31"/>
      <c r="BS174" s="31"/>
      <c r="BT174" s="31"/>
      <c r="BU174" s="35">
        <f t="shared" si="84"/>
        <v>0</v>
      </c>
    </row>
    <row r="175" spans="1:73" ht="27" customHeight="1" x14ac:dyDescent="0.15">
      <c r="A175" s="29">
        <f t="shared" si="90"/>
        <v>44715</v>
      </c>
      <c r="B175" s="13">
        <f t="shared" si="78"/>
        <v>23</v>
      </c>
      <c r="C175" s="13">
        <f t="shared" si="79"/>
        <v>5</v>
      </c>
      <c r="D175" s="88">
        <f t="shared" si="80"/>
        <v>1.25</v>
      </c>
      <c r="E175" s="70">
        <f t="shared" si="73"/>
        <v>0</v>
      </c>
      <c r="F175" s="70">
        <f t="shared" si="74"/>
        <v>0</v>
      </c>
      <c r="G175" s="89">
        <f t="shared" si="75"/>
        <v>1</v>
      </c>
      <c r="H175" s="70">
        <f t="shared" si="65"/>
        <v>1</v>
      </c>
      <c r="I175" s="71">
        <f t="shared" si="85"/>
        <v>0</v>
      </c>
      <c r="J175" s="96"/>
      <c r="K175" s="96"/>
      <c r="L175" s="96"/>
      <c r="M175" s="96"/>
      <c r="N175" s="97"/>
      <c r="O175" s="97"/>
      <c r="P175" s="108">
        <f t="shared" si="81"/>
        <v>0</v>
      </c>
      <c r="Q175" s="75">
        <f t="shared" si="66"/>
        <v>0</v>
      </c>
      <c r="R175" s="91">
        <f>(SUMIF($B$21:B175,B175,$Q$21:Q175))</f>
        <v>0</v>
      </c>
      <c r="S175" s="93">
        <f t="shared" si="91"/>
        <v>-2.4166666666666665</v>
      </c>
      <c r="T175" s="32">
        <f t="shared" si="67"/>
        <v>0</v>
      </c>
      <c r="U175" s="94">
        <f t="shared" si="68"/>
        <v>0</v>
      </c>
      <c r="V175" s="9">
        <f t="shared" si="76"/>
        <v>0</v>
      </c>
      <c r="W175" s="9">
        <f t="shared" si="69"/>
        <v>0</v>
      </c>
      <c r="X175" s="9">
        <f t="shared" si="77"/>
        <v>0</v>
      </c>
      <c r="Y175" s="93">
        <f t="shared" si="70"/>
        <v>0</v>
      </c>
      <c r="Z175" s="93">
        <f t="shared" si="71"/>
        <v>0</v>
      </c>
      <c r="AA175" s="9">
        <f t="shared" si="86"/>
        <v>0</v>
      </c>
      <c r="AB175" s="100"/>
      <c r="AC175" s="101"/>
      <c r="AD175" s="9">
        <f t="shared" si="72"/>
        <v>0</v>
      </c>
      <c r="AE175" s="96"/>
      <c r="AF175" s="98"/>
      <c r="AG175" s="98"/>
      <c r="AH175" s="96"/>
      <c r="AI175" s="96"/>
      <c r="AJ175" s="96"/>
      <c r="AK175" s="99"/>
      <c r="AL175" s="9">
        <f t="shared" si="87"/>
        <v>0</v>
      </c>
      <c r="AM175" s="9">
        <f t="shared" si="88"/>
        <v>7</v>
      </c>
      <c r="AN175" s="9">
        <f t="shared" si="89"/>
        <v>0.125</v>
      </c>
      <c r="AO175" s="113"/>
      <c r="AP175" s="113"/>
      <c r="AQ175" s="113"/>
      <c r="AR175" s="113"/>
      <c r="AS175" s="34">
        <f t="shared" si="82"/>
        <v>44715</v>
      </c>
      <c r="AT175" s="14">
        <f t="shared" si="83"/>
        <v>0</v>
      </c>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5">
        <f t="shared" si="84"/>
        <v>0</v>
      </c>
    </row>
    <row r="176" spans="1:73" ht="27" customHeight="1" x14ac:dyDescent="0.15">
      <c r="A176" s="29">
        <f t="shared" si="90"/>
        <v>44716</v>
      </c>
      <c r="B176" s="13">
        <f t="shared" si="78"/>
        <v>23</v>
      </c>
      <c r="C176" s="13">
        <f t="shared" si="79"/>
        <v>6</v>
      </c>
      <c r="D176" s="88">
        <f t="shared" si="80"/>
        <v>1.25</v>
      </c>
      <c r="E176" s="70">
        <f t="shared" si="73"/>
        <v>0</v>
      </c>
      <c r="F176" s="70">
        <f t="shared" si="74"/>
        <v>0</v>
      </c>
      <c r="G176" s="89">
        <f t="shared" si="75"/>
        <v>1</v>
      </c>
      <c r="H176" s="70">
        <f t="shared" si="65"/>
        <v>1</v>
      </c>
      <c r="I176" s="71">
        <f t="shared" si="85"/>
        <v>0</v>
      </c>
      <c r="J176" s="96"/>
      <c r="K176" s="96"/>
      <c r="L176" s="96"/>
      <c r="M176" s="96"/>
      <c r="N176" s="97"/>
      <c r="O176" s="97"/>
      <c r="P176" s="108">
        <f t="shared" si="81"/>
        <v>0</v>
      </c>
      <c r="Q176" s="75">
        <f t="shared" si="66"/>
        <v>0</v>
      </c>
      <c r="R176" s="91">
        <f>(SUMIF($B$21:B176,B176,$Q$21:Q176))</f>
        <v>0</v>
      </c>
      <c r="S176" s="93">
        <f t="shared" si="91"/>
        <v>-2.4166666666666665</v>
      </c>
      <c r="T176" s="32">
        <f t="shared" si="67"/>
        <v>0</v>
      </c>
      <c r="U176" s="94">
        <f t="shared" si="68"/>
        <v>0</v>
      </c>
      <c r="V176" s="9">
        <f t="shared" si="76"/>
        <v>0</v>
      </c>
      <c r="W176" s="9">
        <f t="shared" si="69"/>
        <v>0</v>
      </c>
      <c r="X176" s="9">
        <f t="shared" si="77"/>
        <v>0</v>
      </c>
      <c r="Y176" s="93">
        <f t="shared" si="70"/>
        <v>0</v>
      </c>
      <c r="Z176" s="93">
        <f t="shared" si="71"/>
        <v>0</v>
      </c>
      <c r="AA176" s="9">
        <f t="shared" si="86"/>
        <v>0</v>
      </c>
      <c r="AB176" s="100"/>
      <c r="AC176" s="101"/>
      <c r="AD176" s="9">
        <f t="shared" si="72"/>
        <v>0</v>
      </c>
      <c r="AE176" s="96"/>
      <c r="AF176" s="98"/>
      <c r="AG176" s="98"/>
      <c r="AH176" s="96"/>
      <c r="AI176" s="96"/>
      <c r="AJ176" s="96"/>
      <c r="AK176" s="99"/>
      <c r="AL176" s="9">
        <f t="shared" si="87"/>
        <v>0</v>
      </c>
      <c r="AM176" s="9">
        <f t="shared" si="88"/>
        <v>7</v>
      </c>
      <c r="AN176" s="9">
        <f t="shared" si="89"/>
        <v>0.125</v>
      </c>
      <c r="AO176" s="113"/>
      <c r="AP176" s="113"/>
      <c r="AQ176" s="113"/>
      <c r="AR176" s="113"/>
      <c r="AS176" s="34">
        <f t="shared" si="82"/>
        <v>44716</v>
      </c>
      <c r="AT176" s="14">
        <f t="shared" si="83"/>
        <v>0</v>
      </c>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5">
        <f t="shared" si="84"/>
        <v>0</v>
      </c>
    </row>
    <row r="177" spans="1:73" ht="27" customHeight="1" x14ac:dyDescent="0.15">
      <c r="A177" s="29">
        <f t="shared" si="90"/>
        <v>44717</v>
      </c>
      <c r="B177" s="13">
        <f t="shared" si="78"/>
        <v>23</v>
      </c>
      <c r="C177" s="13">
        <f t="shared" si="79"/>
        <v>7</v>
      </c>
      <c r="D177" s="88">
        <f t="shared" si="80"/>
        <v>1.25</v>
      </c>
      <c r="E177" s="70">
        <f t="shared" si="73"/>
        <v>0</v>
      </c>
      <c r="F177" s="70">
        <f t="shared" si="74"/>
        <v>0</v>
      </c>
      <c r="G177" s="89">
        <f t="shared" si="75"/>
        <v>1.5</v>
      </c>
      <c r="H177" s="70">
        <f t="shared" si="65"/>
        <v>1</v>
      </c>
      <c r="I177" s="71">
        <f t="shared" si="85"/>
        <v>0</v>
      </c>
      <c r="J177" s="96"/>
      <c r="K177" s="96"/>
      <c r="L177" s="96"/>
      <c r="M177" s="96"/>
      <c r="N177" s="97"/>
      <c r="O177" s="97"/>
      <c r="P177" s="108">
        <f t="shared" si="81"/>
        <v>0</v>
      </c>
      <c r="Q177" s="75">
        <f t="shared" si="66"/>
        <v>0</v>
      </c>
      <c r="R177" s="91">
        <f>(SUMIF($B$21:B177,B177,$Q$21:Q177))</f>
        <v>0</v>
      </c>
      <c r="S177" s="93">
        <f t="shared" si="91"/>
        <v>-2.4166666666666665</v>
      </c>
      <c r="T177" s="32">
        <f t="shared" si="67"/>
        <v>0</v>
      </c>
      <c r="U177" s="94">
        <f t="shared" si="68"/>
        <v>0</v>
      </c>
      <c r="V177" s="9">
        <f t="shared" si="76"/>
        <v>0</v>
      </c>
      <c r="W177" s="9">
        <f t="shared" si="69"/>
        <v>0</v>
      </c>
      <c r="X177" s="9">
        <f t="shared" si="77"/>
        <v>0</v>
      </c>
      <c r="Y177" s="93">
        <f t="shared" si="70"/>
        <v>0</v>
      </c>
      <c r="Z177" s="93">
        <f t="shared" si="71"/>
        <v>0</v>
      </c>
      <c r="AA177" s="9">
        <f t="shared" si="86"/>
        <v>0</v>
      </c>
      <c r="AB177" s="100"/>
      <c r="AC177" s="101"/>
      <c r="AD177" s="9">
        <f t="shared" si="72"/>
        <v>0</v>
      </c>
      <c r="AE177" s="96"/>
      <c r="AF177" s="98"/>
      <c r="AG177" s="98"/>
      <c r="AH177" s="96"/>
      <c r="AI177" s="96"/>
      <c r="AJ177" s="96"/>
      <c r="AK177" s="99"/>
      <c r="AL177" s="9">
        <f t="shared" si="87"/>
        <v>0</v>
      </c>
      <c r="AM177" s="9">
        <f t="shared" si="88"/>
        <v>7</v>
      </c>
      <c r="AN177" s="9">
        <f t="shared" si="89"/>
        <v>0.125</v>
      </c>
      <c r="AO177" s="113"/>
      <c r="AP177" s="113"/>
      <c r="AQ177" s="113"/>
      <c r="AR177" s="113"/>
      <c r="AS177" s="34">
        <f t="shared" si="82"/>
        <v>44717</v>
      </c>
      <c r="AT177" s="14">
        <f t="shared" si="83"/>
        <v>0</v>
      </c>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31"/>
      <c r="BS177" s="31"/>
      <c r="BT177" s="31"/>
      <c r="BU177" s="35">
        <f t="shared" si="84"/>
        <v>0</v>
      </c>
    </row>
    <row r="178" spans="1:73" ht="27" customHeight="1" x14ac:dyDescent="0.15">
      <c r="A178" s="29">
        <f t="shared" si="90"/>
        <v>44718</v>
      </c>
      <c r="B178" s="13">
        <f t="shared" si="78"/>
        <v>23</v>
      </c>
      <c r="C178" s="13">
        <f t="shared" si="79"/>
        <v>1</v>
      </c>
      <c r="D178" s="88">
        <f t="shared" si="80"/>
        <v>1.25</v>
      </c>
      <c r="E178" s="70">
        <f t="shared" si="73"/>
        <v>0</v>
      </c>
      <c r="F178" s="70">
        <f t="shared" si="74"/>
        <v>0</v>
      </c>
      <c r="G178" s="89">
        <f t="shared" si="75"/>
        <v>1</v>
      </c>
      <c r="H178" s="70">
        <f t="shared" si="65"/>
        <v>1</v>
      </c>
      <c r="I178" s="71">
        <f t="shared" si="85"/>
        <v>0</v>
      </c>
      <c r="J178" s="96"/>
      <c r="K178" s="96"/>
      <c r="L178" s="96"/>
      <c r="M178" s="96"/>
      <c r="N178" s="97"/>
      <c r="O178" s="97"/>
      <c r="P178" s="108">
        <f t="shared" si="81"/>
        <v>0</v>
      </c>
      <c r="Q178" s="75">
        <f t="shared" si="66"/>
        <v>0</v>
      </c>
      <c r="R178" s="91">
        <f>(SUMIF($B$21:B178,B178,$Q$21:Q178))</f>
        <v>0</v>
      </c>
      <c r="S178" s="93">
        <f t="shared" si="91"/>
        <v>-2.4166666666666665</v>
      </c>
      <c r="T178" s="32">
        <f t="shared" si="67"/>
        <v>0</v>
      </c>
      <c r="U178" s="94">
        <f t="shared" si="68"/>
        <v>0</v>
      </c>
      <c r="V178" s="9">
        <f t="shared" si="76"/>
        <v>0</v>
      </c>
      <c r="W178" s="9">
        <f t="shared" si="69"/>
        <v>0</v>
      </c>
      <c r="X178" s="9">
        <f t="shared" si="77"/>
        <v>0</v>
      </c>
      <c r="Y178" s="93">
        <f t="shared" si="70"/>
        <v>0</v>
      </c>
      <c r="Z178" s="93">
        <f t="shared" si="71"/>
        <v>0</v>
      </c>
      <c r="AA178" s="9">
        <f t="shared" si="86"/>
        <v>0</v>
      </c>
      <c r="AB178" s="100"/>
      <c r="AC178" s="101"/>
      <c r="AD178" s="9">
        <f t="shared" si="72"/>
        <v>0</v>
      </c>
      <c r="AE178" s="96"/>
      <c r="AF178" s="98"/>
      <c r="AG178" s="98"/>
      <c r="AH178" s="96"/>
      <c r="AI178" s="96"/>
      <c r="AJ178" s="96"/>
      <c r="AK178" s="99"/>
      <c r="AL178" s="9">
        <f t="shared" si="87"/>
        <v>0</v>
      </c>
      <c r="AM178" s="9">
        <f t="shared" si="88"/>
        <v>7</v>
      </c>
      <c r="AN178" s="9">
        <f t="shared" si="89"/>
        <v>0.125</v>
      </c>
      <c r="AO178" s="113"/>
      <c r="AP178" s="113"/>
      <c r="AQ178" s="113"/>
      <c r="AR178" s="113"/>
      <c r="AS178" s="34">
        <f t="shared" si="82"/>
        <v>44718</v>
      </c>
      <c r="AT178" s="14">
        <f t="shared" si="83"/>
        <v>0</v>
      </c>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5">
        <f t="shared" si="84"/>
        <v>0</v>
      </c>
    </row>
    <row r="179" spans="1:73" ht="27" customHeight="1" x14ac:dyDescent="0.15">
      <c r="A179" s="29">
        <f t="shared" si="90"/>
        <v>44719</v>
      </c>
      <c r="B179" s="13">
        <f t="shared" si="78"/>
        <v>24</v>
      </c>
      <c r="C179" s="13">
        <f t="shared" si="79"/>
        <v>2</v>
      </c>
      <c r="D179" s="88">
        <f t="shared" si="80"/>
        <v>1.25</v>
      </c>
      <c r="E179" s="70">
        <f t="shared" si="73"/>
        <v>0</v>
      </c>
      <c r="F179" s="70">
        <f t="shared" si="74"/>
        <v>0</v>
      </c>
      <c r="G179" s="89">
        <f t="shared" si="75"/>
        <v>1</v>
      </c>
      <c r="H179" s="70">
        <f t="shared" si="65"/>
        <v>1</v>
      </c>
      <c r="I179" s="71">
        <f t="shared" si="85"/>
        <v>0</v>
      </c>
      <c r="J179" s="96"/>
      <c r="K179" s="96"/>
      <c r="L179" s="96"/>
      <c r="M179" s="96"/>
      <c r="N179" s="97"/>
      <c r="O179" s="97"/>
      <c r="P179" s="108">
        <f t="shared" si="81"/>
        <v>0</v>
      </c>
      <c r="Q179" s="75">
        <f t="shared" si="66"/>
        <v>0</v>
      </c>
      <c r="R179" s="91">
        <f>(SUMIF($B$21:B179,B179,$Q$21:Q179))</f>
        <v>0</v>
      </c>
      <c r="S179" s="93">
        <f t="shared" si="91"/>
        <v>-2.4166666666666665</v>
      </c>
      <c r="T179" s="32">
        <f t="shared" si="67"/>
        <v>0</v>
      </c>
      <c r="U179" s="94">
        <f t="shared" si="68"/>
        <v>0</v>
      </c>
      <c r="V179" s="9">
        <f t="shared" si="76"/>
        <v>0</v>
      </c>
      <c r="W179" s="9">
        <f t="shared" si="69"/>
        <v>0</v>
      </c>
      <c r="X179" s="9">
        <f t="shared" si="77"/>
        <v>0</v>
      </c>
      <c r="Y179" s="93">
        <f t="shared" si="70"/>
        <v>0</v>
      </c>
      <c r="Z179" s="93">
        <f t="shared" si="71"/>
        <v>0</v>
      </c>
      <c r="AA179" s="9">
        <f t="shared" si="86"/>
        <v>0</v>
      </c>
      <c r="AB179" s="100"/>
      <c r="AC179" s="101"/>
      <c r="AD179" s="9">
        <f t="shared" si="72"/>
        <v>0</v>
      </c>
      <c r="AE179" s="96"/>
      <c r="AF179" s="98"/>
      <c r="AG179" s="98"/>
      <c r="AH179" s="96"/>
      <c r="AI179" s="96"/>
      <c r="AJ179" s="96"/>
      <c r="AK179" s="99"/>
      <c r="AL179" s="9">
        <f t="shared" si="87"/>
        <v>0</v>
      </c>
      <c r="AM179" s="9">
        <f t="shared" si="88"/>
        <v>7</v>
      </c>
      <c r="AN179" s="9">
        <f t="shared" si="89"/>
        <v>0.125</v>
      </c>
      <c r="AO179" s="113"/>
      <c r="AP179" s="113"/>
      <c r="AQ179" s="113"/>
      <c r="AR179" s="113"/>
      <c r="AS179" s="34">
        <f t="shared" si="82"/>
        <v>44719</v>
      </c>
      <c r="AT179" s="14">
        <f t="shared" si="83"/>
        <v>0</v>
      </c>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5">
        <f t="shared" si="84"/>
        <v>0</v>
      </c>
    </row>
    <row r="180" spans="1:73" ht="27" customHeight="1" x14ac:dyDescent="0.15">
      <c r="A180" s="29">
        <f t="shared" si="90"/>
        <v>44720</v>
      </c>
      <c r="B180" s="13">
        <f t="shared" si="78"/>
        <v>24</v>
      </c>
      <c r="C180" s="13">
        <f t="shared" si="79"/>
        <v>3</v>
      </c>
      <c r="D180" s="88">
        <f t="shared" si="80"/>
        <v>1.25</v>
      </c>
      <c r="E180" s="70">
        <f t="shared" si="73"/>
        <v>0</v>
      </c>
      <c r="F180" s="70">
        <f t="shared" si="74"/>
        <v>0</v>
      </c>
      <c r="G180" s="89">
        <f t="shared" si="75"/>
        <v>1</v>
      </c>
      <c r="H180" s="70">
        <f t="shared" si="65"/>
        <v>1</v>
      </c>
      <c r="I180" s="71">
        <f t="shared" si="85"/>
        <v>0</v>
      </c>
      <c r="J180" s="96"/>
      <c r="K180" s="96"/>
      <c r="L180" s="96"/>
      <c r="M180" s="96"/>
      <c r="N180" s="97"/>
      <c r="O180" s="97"/>
      <c r="P180" s="108">
        <f t="shared" si="81"/>
        <v>0</v>
      </c>
      <c r="Q180" s="75">
        <f t="shared" si="66"/>
        <v>0</v>
      </c>
      <c r="R180" s="91">
        <f>(SUMIF($B$21:B180,B180,$Q$21:Q180))</f>
        <v>0</v>
      </c>
      <c r="S180" s="93">
        <f t="shared" si="91"/>
        <v>-2.4166666666666665</v>
      </c>
      <c r="T180" s="32">
        <f t="shared" si="67"/>
        <v>0</v>
      </c>
      <c r="U180" s="94">
        <f t="shared" si="68"/>
        <v>0</v>
      </c>
      <c r="V180" s="9">
        <f t="shared" si="76"/>
        <v>0</v>
      </c>
      <c r="W180" s="9">
        <f t="shared" si="69"/>
        <v>0</v>
      </c>
      <c r="X180" s="9">
        <f t="shared" si="77"/>
        <v>0</v>
      </c>
      <c r="Y180" s="93">
        <f t="shared" si="70"/>
        <v>0</v>
      </c>
      <c r="Z180" s="93">
        <f t="shared" si="71"/>
        <v>0</v>
      </c>
      <c r="AA180" s="9">
        <f t="shared" si="86"/>
        <v>0</v>
      </c>
      <c r="AB180" s="100"/>
      <c r="AC180" s="101"/>
      <c r="AD180" s="9">
        <f t="shared" si="72"/>
        <v>0</v>
      </c>
      <c r="AE180" s="96"/>
      <c r="AF180" s="98"/>
      <c r="AG180" s="98"/>
      <c r="AH180" s="96"/>
      <c r="AI180" s="96"/>
      <c r="AJ180" s="96"/>
      <c r="AK180" s="99"/>
      <c r="AL180" s="9">
        <f t="shared" si="87"/>
        <v>0</v>
      </c>
      <c r="AM180" s="9">
        <f t="shared" si="88"/>
        <v>7</v>
      </c>
      <c r="AN180" s="9">
        <f t="shared" si="89"/>
        <v>0.125</v>
      </c>
      <c r="AO180" s="113"/>
      <c r="AP180" s="113"/>
      <c r="AQ180" s="113"/>
      <c r="AR180" s="113"/>
      <c r="AS180" s="34">
        <f t="shared" si="82"/>
        <v>44720</v>
      </c>
      <c r="AT180" s="14">
        <f t="shared" si="83"/>
        <v>0</v>
      </c>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31"/>
      <c r="BS180" s="31"/>
      <c r="BT180" s="31"/>
      <c r="BU180" s="35">
        <f t="shared" si="84"/>
        <v>0</v>
      </c>
    </row>
    <row r="181" spans="1:73" ht="27" customHeight="1" x14ac:dyDescent="0.15">
      <c r="A181" s="29">
        <f t="shared" si="90"/>
        <v>44721</v>
      </c>
      <c r="B181" s="13">
        <f t="shared" si="78"/>
        <v>24</v>
      </c>
      <c r="C181" s="13">
        <f t="shared" si="79"/>
        <v>4</v>
      </c>
      <c r="D181" s="88">
        <f t="shared" si="80"/>
        <v>1.25</v>
      </c>
      <c r="E181" s="70">
        <f t="shared" si="73"/>
        <v>0</v>
      </c>
      <c r="F181" s="70">
        <f t="shared" si="74"/>
        <v>0</v>
      </c>
      <c r="G181" s="89">
        <f t="shared" si="75"/>
        <v>1</v>
      </c>
      <c r="H181" s="70">
        <f t="shared" si="65"/>
        <v>1</v>
      </c>
      <c r="I181" s="71">
        <f t="shared" si="85"/>
        <v>0</v>
      </c>
      <c r="J181" s="96"/>
      <c r="K181" s="96"/>
      <c r="L181" s="96"/>
      <c r="M181" s="96"/>
      <c r="N181" s="97"/>
      <c r="O181" s="97"/>
      <c r="P181" s="108">
        <f t="shared" si="81"/>
        <v>0</v>
      </c>
      <c r="Q181" s="75">
        <f t="shared" si="66"/>
        <v>0</v>
      </c>
      <c r="R181" s="91">
        <f>(SUMIF($B$21:B181,B181,$Q$21:Q181))</f>
        <v>0</v>
      </c>
      <c r="S181" s="93">
        <f t="shared" si="91"/>
        <v>-2.4166666666666665</v>
      </c>
      <c r="T181" s="32">
        <f t="shared" si="67"/>
        <v>0</v>
      </c>
      <c r="U181" s="94">
        <f t="shared" si="68"/>
        <v>0</v>
      </c>
      <c r="V181" s="9">
        <f t="shared" si="76"/>
        <v>0</v>
      </c>
      <c r="W181" s="9">
        <f t="shared" si="69"/>
        <v>0</v>
      </c>
      <c r="X181" s="9">
        <f t="shared" si="77"/>
        <v>0</v>
      </c>
      <c r="Y181" s="93">
        <f t="shared" si="70"/>
        <v>0</v>
      </c>
      <c r="Z181" s="93">
        <f t="shared" si="71"/>
        <v>0</v>
      </c>
      <c r="AA181" s="9">
        <f t="shared" si="86"/>
        <v>0</v>
      </c>
      <c r="AB181" s="100"/>
      <c r="AC181" s="101"/>
      <c r="AD181" s="9">
        <f t="shared" si="72"/>
        <v>0</v>
      </c>
      <c r="AE181" s="96"/>
      <c r="AF181" s="98"/>
      <c r="AG181" s="98"/>
      <c r="AH181" s="96"/>
      <c r="AI181" s="96"/>
      <c r="AJ181" s="96"/>
      <c r="AK181" s="99"/>
      <c r="AL181" s="9">
        <f t="shared" si="87"/>
        <v>0</v>
      </c>
      <c r="AM181" s="9">
        <f t="shared" si="88"/>
        <v>7</v>
      </c>
      <c r="AN181" s="9">
        <f t="shared" si="89"/>
        <v>0.125</v>
      </c>
      <c r="AO181" s="113"/>
      <c r="AP181" s="113"/>
      <c r="AQ181" s="113"/>
      <c r="AR181" s="113"/>
      <c r="AS181" s="34">
        <f t="shared" si="82"/>
        <v>44721</v>
      </c>
      <c r="AT181" s="14">
        <f t="shared" si="83"/>
        <v>0</v>
      </c>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5">
        <f t="shared" si="84"/>
        <v>0</v>
      </c>
    </row>
    <row r="182" spans="1:73" ht="27" customHeight="1" x14ac:dyDescent="0.15">
      <c r="A182" s="29">
        <f t="shared" si="90"/>
        <v>44722</v>
      </c>
      <c r="B182" s="13">
        <f t="shared" si="78"/>
        <v>24</v>
      </c>
      <c r="C182" s="13">
        <f t="shared" si="79"/>
        <v>5</v>
      </c>
      <c r="D182" s="88">
        <f t="shared" si="80"/>
        <v>1.25</v>
      </c>
      <c r="E182" s="70">
        <f t="shared" si="73"/>
        <v>0</v>
      </c>
      <c r="F182" s="70">
        <f t="shared" si="74"/>
        <v>0</v>
      </c>
      <c r="G182" s="89">
        <f t="shared" si="75"/>
        <v>1</v>
      </c>
      <c r="H182" s="70">
        <f t="shared" si="65"/>
        <v>1</v>
      </c>
      <c r="I182" s="71">
        <f t="shared" si="85"/>
        <v>0</v>
      </c>
      <c r="J182" s="96"/>
      <c r="K182" s="96"/>
      <c r="L182" s="96"/>
      <c r="M182" s="96"/>
      <c r="N182" s="97"/>
      <c r="O182" s="97"/>
      <c r="P182" s="108">
        <f t="shared" si="81"/>
        <v>0</v>
      </c>
      <c r="Q182" s="75">
        <f t="shared" si="66"/>
        <v>0</v>
      </c>
      <c r="R182" s="91">
        <f>(SUMIF($B$21:B182,B182,$Q$21:Q182))</f>
        <v>0</v>
      </c>
      <c r="S182" s="93">
        <f t="shared" si="91"/>
        <v>-2.4166666666666665</v>
      </c>
      <c r="T182" s="32">
        <f t="shared" si="67"/>
        <v>0</v>
      </c>
      <c r="U182" s="94">
        <f t="shared" si="68"/>
        <v>0</v>
      </c>
      <c r="V182" s="9">
        <f t="shared" si="76"/>
        <v>0</v>
      </c>
      <c r="W182" s="9">
        <f t="shared" si="69"/>
        <v>0</v>
      </c>
      <c r="X182" s="9">
        <f t="shared" si="77"/>
        <v>0</v>
      </c>
      <c r="Y182" s="93">
        <f t="shared" si="70"/>
        <v>0</v>
      </c>
      <c r="Z182" s="93">
        <f t="shared" si="71"/>
        <v>0</v>
      </c>
      <c r="AA182" s="9">
        <f t="shared" si="86"/>
        <v>0</v>
      </c>
      <c r="AB182" s="100"/>
      <c r="AC182" s="101"/>
      <c r="AD182" s="9">
        <f t="shared" si="72"/>
        <v>0</v>
      </c>
      <c r="AE182" s="96"/>
      <c r="AF182" s="98"/>
      <c r="AG182" s="98"/>
      <c r="AH182" s="96"/>
      <c r="AI182" s="96"/>
      <c r="AJ182" s="96"/>
      <c r="AK182" s="99"/>
      <c r="AL182" s="9">
        <f t="shared" si="87"/>
        <v>0</v>
      </c>
      <c r="AM182" s="9">
        <f t="shared" si="88"/>
        <v>7</v>
      </c>
      <c r="AN182" s="9">
        <f t="shared" si="89"/>
        <v>0.125</v>
      </c>
      <c r="AO182" s="113"/>
      <c r="AP182" s="113"/>
      <c r="AQ182" s="113"/>
      <c r="AR182" s="113"/>
      <c r="AS182" s="34">
        <f t="shared" si="82"/>
        <v>44722</v>
      </c>
      <c r="AT182" s="14">
        <f t="shared" si="83"/>
        <v>0</v>
      </c>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31"/>
      <c r="BS182" s="31"/>
      <c r="BT182" s="31"/>
      <c r="BU182" s="35">
        <f t="shared" si="84"/>
        <v>0</v>
      </c>
    </row>
    <row r="183" spans="1:73" ht="27" customHeight="1" x14ac:dyDescent="0.15">
      <c r="A183" s="29">
        <f t="shared" si="90"/>
        <v>44723</v>
      </c>
      <c r="B183" s="13">
        <f t="shared" si="78"/>
        <v>24</v>
      </c>
      <c r="C183" s="13">
        <f t="shared" si="79"/>
        <v>6</v>
      </c>
      <c r="D183" s="88">
        <f t="shared" si="80"/>
        <v>1.25</v>
      </c>
      <c r="E183" s="70">
        <f t="shared" si="73"/>
        <v>0</v>
      </c>
      <c r="F183" s="70">
        <f t="shared" si="74"/>
        <v>0</v>
      </c>
      <c r="G183" s="89">
        <f t="shared" si="75"/>
        <v>1</v>
      </c>
      <c r="H183" s="70">
        <f t="shared" si="65"/>
        <v>1</v>
      </c>
      <c r="I183" s="71">
        <f t="shared" si="85"/>
        <v>0</v>
      </c>
      <c r="J183" s="96"/>
      <c r="K183" s="96"/>
      <c r="L183" s="96"/>
      <c r="M183" s="96"/>
      <c r="N183" s="97"/>
      <c r="O183" s="97"/>
      <c r="P183" s="108">
        <f t="shared" si="81"/>
        <v>0</v>
      </c>
      <c r="Q183" s="75">
        <f t="shared" si="66"/>
        <v>0</v>
      </c>
      <c r="R183" s="91">
        <f>(SUMIF($B$21:B183,B183,$Q$21:Q183))</f>
        <v>0</v>
      </c>
      <c r="S183" s="93">
        <f t="shared" si="91"/>
        <v>-2.4166666666666665</v>
      </c>
      <c r="T183" s="32">
        <f t="shared" si="67"/>
        <v>0</v>
      </c>
      <c r="U183" s="94">
        <f t="shared" si="68"/>
        <v>0</v>
      </c>
      <c r="V183" s="9">
        <f t="shared" si="76"/>
        <v>0</v>
      </c>
      <c r="W183" s="9">
        <f t="shared" si="69"/>
        <v>0</v>
      </c>
      <c r="X183" s="9">
        <f t="shared" si="77"/>
        <v>0</v>
      </c>
      <c r="Y183" s="93">
        <f t="shared" si="70"/>
        <v>0</v>
      </c>
      <c r="Z183" s="93">
        <f t="shared" si="71"/>
        <v>0</v>
      </c>
      <c r="AA183" s="9">
        <f t="shared" si="86"/>
        <v>0</v>
      </c>
      <c r="AB183" s="100"/>
      <c r="AC183" s="101"/>
      <c r="AD183" s="9">
        <f t="shared" si="72"/>
        <v>0</v>
      </c>
      <c r="AE183" s="96"/>
      <c r="AF183" s="98"/>
      <c r="AG183" s="98"/>
      <c r="AH183" s="96"/>
      <c r="AI183" s="96"/>
      <c r="AJ183" s="96"/>
      <c r="AK183" s="99"/>
      <c r="AL183" s="9">
        <f t="shared" si="87"/>
        <v>0</v>
      </c>
      <c r="AM183" s="9">
        <f t="shared" si="88"/>
        <v>7</v>
      </c>
      <c r="AN183" s="9">
        <f t="shared" si="89"/>
        <v>0.125</v>
      </c>
      <c r="AO183" s="113"/>
      <c r="AP183" s="113"/>
      <c r="AQ183" s="113"/>
      <c r="AR183" s="113"/>
      <c r="AS183" s="34">
        <f t="shared" si="82"/>
        <v>44723</v>
      </c>
      <c r="AT183" s="14">
        <f t="shared" si="83"/>
        <v>0</v>
      </c>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5">
        <f t="shared" si="84"/>
        <v>0</v>
      </c>
    </row>
    <row r="184" spans="1:73" ht="27" customHeight="1" x14ac:dyDescent="0.15">
      <c r="A184" s="29">
        <f t="shared" si="90"/>
        <v>44724</v>
      </c>
      <c r="B184" s="13">
        <f t="shared" si="78"/>
        <v>24</v>
      </c>
      <c r="C184" s="13">
        <f t="shared" si="79"/>
        <v>7</v>
      </c>
      <c r="D184" s="88">
        <f t="shared" si="80"/>
        <v>1.25</v>
      </c>
      <c r="E184" s="70">
        <f t="shared" si="73"/>
        <v>0</v>
      </c>
      <c r="F184" s="70">
        <f t="shared" si="74"/>
        <v>0</v>
      </c>
      <c r="G184" s="89">
        <f t="shared" si="75"/>
        <v>1.5</v>
      </c>
      <c r="H184" s="70">
        <f t="shared" si="65"/>
        <v>1</v>
      </c>
      <c r="I184" s="71">
        <f t="shared" si="85"/>
        <v>0</v>
      </c>
      <c r="J184" s="96"/>
      <c r="K184" s="96"/>
      <c r="L184" s="96"/>
      <c r="M184" s="96"/>
      <c r="N184" s="97"/>
      <c r="O184" s="97"/>
      <c r="P184" s="108">
        <f t="shared" si="81"/>
        <v>0</v>
      </c>
      <c r="Q184" s="75">
        <f t="shared" si="66"/>
        <v>0</v>
      </c>
      <c r="R184" s="91">
        <f>(SUMIF($B$21:B184,B184,$Q$21:Q184))</f>
        <v>0</v>
      </c>
      <c r="S184" s="93">
        <f t="shared" si="91"/>
        <v>-2.4166666666666665</v>
      </c>
      <c r="T184" s="32">
        <f t="shared" si="67"/>
        <v>0</v>
      </c>
      <c r="U184" s="94">
        <f t="shared" si="68"/>
        <v>0</v>
      </c>
      <c r="V184" s="9">
        <f t="shared" si="76"/>
        <v>0</v>
      </c>
      <c r="W184" s="9">
        <f t="shared" si="69"/>
        <v>0</v>
      </c>
      <c r="X184" s="9">
        <f t="shared" si="77"/>
        <v>0</v>
      </c>
      <c r="Y184" s="93">
        <f t="shared" si="70"/>
        <v>0</v>
      </c>
      <c r="Z184" s="93">
        <f t="shared" si="71"/>
        <v>0</v>
      </c>
      <c r="AA184" s="9">
        <f t="shared" si="86"/>
        <v>0</v>
      </c>
      <c r="AB184" s="100"/>
      <c r="AC184" s="101"/>
      <c r="AD184" s="9">
        <f t="shared" si="72"/>
        <v>0</v>
      </c>
      <c r="AE184" s="96"/>
      <c r="AF184" s="98"/>
      <c r="AG184" s="98"/>
      <c r="AH184" s="96"/>
      <c r="AI184" s="96"/>
      <c r="AJ184" s="96"/>
      <c r="AK184" s="99"/>
      <c r="AL184" s="9">
        <f t="shared" si="87"/>
        <v>0</v>
      </c>
      <c r="AM184" s="9">
        <f t="shared" si="88"/>
        <v>7</v>
      </c>
      <c r="AN184" s="9">
        <f t="shared" si="89"/>
        <v>0.125</v>
      </c>
      <c r="AO184" s="113"/>
      <c r="AP184" s="113"/>
      <c r="AQ184" s="113"/>
      <c r="AR184" s="113"/>
      <c r="AS184" s="34">
        <f t="shared" si="82"/>
        <v>44724</v>
      </c>
      <c r="AT184" s="14">
        <f t="shared" si="83"/>
        <v>0</v>
      </c>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31"/>
      <c r="BS184" s="31"/>
      <c r="BT184" s="31"/>
      <c r="BU184" s="35">
        <f t="shared" si="84"/>
        <v>0</v>
      </c>
    </row>
    <row r="185" spans="1:73" ht="27" customHeight="1" x14ac:dyDescent="0.15">
      <c r="A185" s="29">
        <f t="shared" si="90"/>
        <v>44725</v>
      </c>
      <c r="B185" s="13">
        <f t="shared" si="78"/>
        <v>24</v>
      </c>
      <c r="C185" s="13">
        <f t="shared" si="79"/>
        <v>1</v>
      </c>
      <c r="D185" s="88">
        <f t="shared" si="80"/>
        <v>1.25</v>
      </c>
      <c r="E185" s="70">
        <f t="shared" si="73"/>
        <v>0</v>
      </c>
      <c r="F185" s="70">
        <f t="shared" si="74"/>
        <v>0</v>
      </c>
      <c r="G185" s="89">
        <f t="shared" si="75"/>
        <v>1</v>
      </c>
      <c r="H185" s="70">
        <f t="shared" si="65"/>
        <v>1</v>
      </c>
      <c r="I185" s="71">
        <f t="shared" si="85"/>
        <v>0</v>
      </c>
      <c r="J185" s="96"/>
      <c r="K185" s="96"/>
      <c r="L185" s="96"/>
      <c r="M185" s="96"/>
      <c r="N185" s="97"/>
      <c r="O185" s="97"/>
      <c r="P185" s="108">
        <f t="shared" si="81"/>
        <v>0</v>
      </c>
      <c r="Q185" s="75">
        <f t="shared" si="66"/>
        <v>0</v>
      </c>
      <c r="R185" s="91">
        <f>(SUMIF($B$21:B185,B185,$Q$21:Q185))</f>
        <v>0</v>
      </c>
      <c r="S185" s="93">
        <f t="shared" si="91"/>
        <v>-2.4166666666666665</v>
      </c>
      <c r="T185" s="32">
        <f t="shared" si="67"/>
        <v>0</v>
      </c>
      <c r="U185" s="94">
        <f t="shared" si="68"/>
        <v>0</v>
      </c>
      <c r="V185" s="9">
        <f t="shared" si="76"/>
        <v>0</v>
      </c>
      <c r="W185" s="9">
        <f t="shared" si="69"/>
        <v>0</v>
      </c>
      <c r="X185" s="9">
        <f t="shared" si="77"/>
        <v>0</v>
      </c>
      <c r="Y185" s="93">
        <f t="shared" si="70"/>
        <v>0</v>
      </c>
      <c r="Z185" s="93">
        <f t="shared" si="71"/>
        <v>0</v>
      </c>
      <c r="AA185" s="9">
        <f t="shared" si="86"/>
        <v>0</v>
      </c>
      <c r="AB185" s="100"/>
      <c r="AC185" s="101"/>
      <c r="AD185" s="9">
        <f t="shared" si="72"/>
        <v>0</v>
      </c>
      <c r="AE185" s="96"/>
      <c r="AF185" s="98"/>
      <c r="AG185" s="98"/>
      <c r="AH185" s="96"/>
      <c r="AI185" s="96"/>
      <c r="AJ185" s="96"/>
      <c r="AK185" s="99"/>
      <c r="AL185" s="9">
        <f t="shared" si="87"/>
        <v>0</v>
      </c>
      <c r="AM185" s="9">
        <f t="shared" si="88"/>
        <v>7</v>
      </c>
      <c r="AN185" s="9">
        <f t="shared" si="89"/>
        <v>0.125</v>
      </c>
      <c r="AO185" s="113"/>
      <c r="AP185" s="113"/>
      <c r="AQ185" s="113"/>
      <c r="AR185" s="113"/>
      <c r="AS185" s="34">
        <f t="shared" si="82"/>
        <v>44725</v>
      </c>
      <c r="AT185" s="14">
        <f t="shared" si="83"/>
        <v>0</v>
      </c>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5">
        <f t="shared" si="84"/>
        <v>0</v>
      </c>
    </row>
    <row r="186" spans="1:73" ht="27" customHeight="1" x14ac:dyDescent="0.15">
      <c r="A186" s="29">
        <f t="shared" si="90"/>
        <v>44726</v>
      </c>
      <c r="B186" s="13">
        <f t="shared" si="78"/>
        <v>25</v>
      </c>
      <c r="C186" s="13">
        <f t="shared" si="79"/>
        <v>2</v>
      </c>
      <c r="D186" s="88">
        <f t="shared" si="80"/>
        <v>1.25</v>
      </c>
      <c r="E186" s="70">
        <f t="shared" si="73"/>
        <v>0</v>
      </c>
      <c r="F186" s="70">
        <f t="shared" si="74"/>
        <v>0</v>
      </c>
      <c r="G186" s="89">
        <f t="shared" si="75"/>
        <v>1</v>
      </c>
      <c r="H186" s="70">
        <f t="shared" si="65"/>
        <v>1</v>
      </c>
      <c r="I186" s="71">
        <f t="shared" si="85"/>
        <v>0</v>
      </c>
      <c r="J186" s="96"/>
      <c r="K186" s="96"/>
      <c r="L186" s="96"/>
      <c r="M186" s="96"/>
      <c r="N186" s="97"/>
      <c r="O186" s="97"/>
      <c r="P186" s="108">
        <f t="shared" si="81"/>
        <v>0</v>
      </c>
      <c r="Q186" s="75">
        <f t="shared" si="66"/>
        <v>0</v>
      </c>
      <c r="R186" s="91">
        <f>(SUMIF($B$21:B186,B186,$Q$21:Q186))</f>
        <v>0</v>
      </c>
      <c r="S186" s="93">
        <f t="shared" si="91"/>
        <v>-2.4166666666666665</v>
      </c>
      <c r="T186" s="32">
        <f t="shared" si="67"/>
        <v>0</v>
      </c>
      <c r="U186" s="94">
        <f t="shared" si="68"/>
        <v>0</v>
      </c>
      <c r="V186" s="9">
        <f t="shared" si="76"/>
        <v>0</v>
      </c>
      <c r="W186" s="9">
        <f t="shared" si="69"/>
        <v>0</v>
      </c>
      <c r="X186" s="9">
        <f t="shared" si="77"/>
        <v>0</v>
      </c>
      <c r="Y186" s="93">
        <f t="shared" si="70"/>
        <v>0</v>
      </c>
      <c r="Z186" s="93">
        <f t="shared" si="71"/>
        <v>0</v>
      </c>
      <c r="AA186" s="9">
        <f t="shared" si="86"/>
        <v>0</v>
      </c>
      <c r="AB186" s="100"/>
      <c r="AC186" s="101"/>
      <c r="AD186" s="9">
        <f t="shared" si="72"/>
        <v>0</v>
      </c>
      <c r="AE186" s="96"/>
      <c r="AF186" s="98"/>
      <c r="AG186" s="98"/>
      <c r="AH186" s="96"/>
      <c r="AI186" s="96"/>
      <c r="AJ186" s="96"/>
      <c r="AK186" s="99"/>
      <c r="AL186" s="9">
        <f t="shared" si="87"/>
        <v>0</v>
      </c>
      <c r="AM186" s="9">
        <f t="shared" si="88"/>
        <v>7</v>
      </c>
      <c r="AN186" s="9">
        <f t="shared" si="89"/>
        <v>0.125</v>
      </c>
      <c r="AO186" s="113"/>
      <c r="AP186" s="113"/>
      <c r="AQ186" s="113"/>
      <c r="AR186" s="113"/>
      <c r="AS186" s="34">
        <f t="shared" si="82"/>
        <v>44726</v>
      </c>
      <c r="AT186" s="14">
        <f t="shared" si="83"/>
        <v>0</v>
      </c>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5">
        <f t="shared" si="84"/>
        <v>0</v>
      </c>
    </row>
    <row r="187" spans="1:73" ht="27" customHeight="1" x14ac:dyDescent="0.15">
      <c r="A187" s="29">
        <f t="shared" si="90"/>
        <v>44727</v>
      </c>
      <c r="B187" s="13">
        <f t="shared" si="78"/>
        <v>25</v>
      </c>
      <c r="C187" s="13">
        <f t="shared" si="79"/>
        <v>3</v>
      </c>
      <c r="D187" s="88">
        <f t="shared" si="80"/>
        <v>1.25</v>
      </c>
      <c r="E187" s="70">
        <f t="shared" si="73"/>
        <v>0</v>
      </c>
      <c r="F187" s="70">
        <f t="shared" si="74"/>
        <v>0</v>
      </c>
      <c r="G187" s="89">
        <f t="shared" si="75"/>
        <v>1</v>
      </c>
      <c r="H187" s="70">
        <f t="shared" si="65"/>
        <v>1</v>
      </c>
      <c r="I187" s="71">
        <f t="shared" si="85"/>
        <v>0</v>
      </c>
      <c r="J187" s="96"/>
      <c r="K187" s="96"/>
      <c r="L187" s="96"/>
      <c r="M187" s="96"/>
      <c r="N187" s="97"/>
      <c r="O187" s="97"/>
      <c r="P187" s="108">
        <f t="shared" si="81"/>
        <v>0</v>
      </c>
      <c r="Q187" s="75">
        <f t="shared" si="66"/>
        <v>0</v>
      </c>
      <c r="R187" s="91">
        <f>(SUMIF($B$21:B187,B187,$Q$21:Q187))</f>
        <v>0</v>
      </c>
      <c r="S187" s="93">
        <f t="shared" si="91"/>
        <v>-2.4166666666666665</v>
      </c>
      <c r="T187" s="32">
        <f t="shared" si="67"/>
        <v>0</v>
      </c>
      <c r="U187" s="94">
        <f t="shared" si="68"/>
        <v>0</v>
      </c>
      <c r="V187" s="9">
        <f t="shared" si="76"/>
        <v>0</v>
      </c>
      <c r="W187" s="9">
        <f t="shared" si="69"/>
        <v>0</v>
      </c>
      <c r="X187" s="9">
        <f t="shared" si="77"/>
        <v>0</v>
      </c>
      <c r="Y187" s="93">
        <f t="shared" si="70"/>
        <v>0</v>
      </c>
      <c r="Z187" s="93">
        <f t="shared" si="71"/>
        <v>0</v>
      </c>
      <c r="AA187" s="9">
        <f t="shared" si="86"/>
        <v>0</v>
      </c>
      <c r="AB187" s="100"/>
      <c r="AC187" s="101"/>
      <c r="AD187" s="9">
        <f t="shared" si="72"/>
        <v>0</v>
      </c>
      <c r="AE187" s="96"/>
      <c r="AF187" s="98"/>
      <c r="AG187" s="98"/>
      <c r="AH187" s="96"/>
      <c r="AI187" s="96"/>
      <c r="AJ187" s="96"/>
      <c r="AK187" s="99"/>
      <c r="AL187" s="9">
        <f t="shared" si="87"/>
        <v>0</v>
      </c>
      <c r="AM187" s="9">
        <f t="shared" si="88"/>
        <v>7</v>
      </c>
      <c r="AN187" s="9">
        <f t="shared" si="89"/>
        <v>0.125</v>
      </c>
      <c r="AO187" s="113"/>
      <c r="AP187" s="113"/>
      <c r="AQ187" s="113"/>
      <c r="AR187" s="113"/>
      <c r="AS187" s="34">
        <f t="shared" si="82"/>
        <v>44727</v>
      </c>
      <c r="AT187" s="14">
        <f t="shared" si="83"/>
        <v>0</v>
      </c>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31"/>
      <c r="BS187" s="31"/>
      <c r="BT187" s="31"/>
      <c r="BU187" s="35">
        <f t="shared" si="84"/>
        <v>0</v>
      </c>
    </row>
    <row r="188" spans="1:73" ht="27" customHeight="1" x14ac:dyDescent="0.15">
      <c r="A188" s="29">
        <f t="shared" si="90"/>
        <v>44728</v>
      </c>
      <c r="B188" s="13">
        <f t="shared" si="78"/>
        <v>25</v>
      </c>
      <c r="C188" s="13">
        <f t="shared" si="79"/>
        <v>4</v>
      </c>
      <c r="D188" s="88">
        <f t="shared" si="80"/>
        <v>1.25</v>
      </c>
      <c r="E188" s="70">
        <f t="shared" si="73"/>
        <v>0</v>
      </c>
      <c r="F188" s="70">
        <f t="shared" si="74"/>
        <v>0</v>
      </c>
      <c r="G188" s="89">
        <f t="shared" si="75"/>
        <v>1</v>
      </c>
      <c r="H188" s="70">
        <f t="shared" si="65"/>
        <v>1</v>
      </c>
      <c r="I188" s="71">
        <f t="shared" si="85"/>
        <v>0</v>
      </c>
      <c r="J188" s="96"/>
      <c r="K188" s="96"/>
      <c r="L188" s="96"/>
      <c r="M188" s="96"/>
      <c r="N188" s="97"/>
      <c r="O188" s="97"/>
      <c r="P188" s="108">
        <f t="shared" si="81"/>
        <v>0</v>
      </c>
      <c r="Q188" s="75">
        <f t="shared" si="66"/>
        <v>0</v>
      </c>
      <c r="R188" s="91">
        <f>(SUMIF($B$21:B188,B188,$Q$21:Q188))</f>
        <v>0</v>
      </c>
      <c r="S188" s="93">
        <f t="shared" si="91"/>
        <v>-2.4166666666666665</v>
      </c>
      <c r="T188" s="32">
        <f t="shared" si="67"/>
        <v>0</v>
      </c>
      <c r="U188" s="94">
        <f t="shared" si="68"/>
        <v>0</v>
      </c>
      <c r="V188" s="9">
        <f t="shared" si="76"/>
        <v>0</v>
      </c>
      <c r="W188" s="9">
        <f t="shared" si="69"/>
        <v>0</v>
      </c>
      <c r="X188" s="9">
        <f t="shared" si="77"/>
        <v>0</v>
      </c>
      <c r="Y188" s="93">
        <f t="shared" si="70"/>
        <v>0</v>
      </c>
      <c r="Z188" s="93">
        <f t="shared" si="71"/>
        <v>0</v>
      </c>
      <c r="AA188" s="9">
        <f t="shared" si="86"/>
        <v>0</v>
      </c>
      <c r="AB188" s="100"/>
      <c r="AC188" s="101"/>
      <c r="AD188" s="9">
        <f t="shared" si="72"/>
        <v>0</v>
      </c>
      <c r="AE188" s="96"/>
      <c r="AF188" s="98"/>
      <c r="AG188" s="98"/>
      <c r="AH188" s="96"/>
      <c r="AI188" s="96"/>
      <c r="AJ188" s="96"/>
      <c r="AK188" s="99"/>
      <c r="AL188" s="9">
        <f t="shared" si="87"/>
        <v>0</v>
      </c>
      <c r="AM188" s="9">
        <f t="shared" si="88"/>
        <v>7</v>
      </c>
      <c r="AN188" s="9">
        <f t="shared" si="89"/>
        <v>0.125</v>
      </c>
      <c r="AO188" s="113"/>
      <c r="AP188" s="113"/>
      <c r="AQ188" s="113"/>
      <c r="AR188" s="113"/>
      <c r="AS188" s="34">
        <f t="shared" si="82"/>
        <v>44728</v>
      </c>
      <c r="AT188" s="14">
        <f t="shared" si="83"/>
        <v>0</v>
      </c>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5">
        <f t="shared" si="84"/>
        <v>0</v>
      </c>
    </row>
    <row r="189" spans="1:73" ht="27" customHeight="1" x14ac:dyDescent="0.15">
      <c r="A189" s="29">
        <f t="shared" si="90"/>
        <v>44729</v>
      </c>
      <c r="B189" s="13">
        <f t="shared" si="78"/>
        <v>25</v>
      </c>
      <c r="C189" s="13">
        <f t="shared" si="79"/>
        <v>5</v>
      </c>
      <c r="D189" s="88">
        <f t="shared" si="80"/>
        <v>1.25</v>
      </c>
      <c r="E189" s="70">
        <f t="shared" si="73"/>
        <v>0</v>
      </c>
      <c r="F189" s="70">
        <f t="shared" si="74"/>
        <v>0</v>
      </c>
      <c r="G189" s="89">
        <f t="shared" si="75"/>
        <v>1</v>
      </c>
      <c r="H189" s="70">
        <f t="shared" si="65"/>
        <v>1</v>
      </c>
      <c r="I189" s="71">
        <f t="shared" si="85"/>
        <v>0</v>
      </c>
      <c r="J189" s="96"/>
      <c r="K189" s="96"/>
      <c r="L189" s="96"/>
      <c r="M189" s="96"/>
      <c r="N189" s="97"/>
      <c r="O189" s="97"/>
      <c r="P189" s="108">
        <f t="shared" si="81"/>
        <v>0</v>
      </c>
      <c r="Q189" s="75">
        <f t="shared" si="66"/>
        <v>0</v>
      </c>
      <c r="R189" s="91">
        <f>(SUMIF($B$21:B189,B189,$Q$21:Q189))</f>
        <v>0</v>
      </c>
      <c r="S189" s="93">
        <f t="shared" si="91"/>
        <v>-2.4166666666666665</v>
      </c>
      <c r="T189" s="32">
        <f t="shared" si="67"/>
        <v>0</v>
      </c>
      <c r="U189" s="94">
        <f t="shared" si="68"/>
        <v>0</v>
      </c>
      <c r="V189" s="9">
        <f t="shared" si="76"/>
        <v>0</v>
      </c>
      <c r="W189" s="9">
        <f t="shared" si="69"/>
        <v>0</v>
      </c>
      <c r="X189" s="9">
        <f t="shared" si="77"/>
        <v>0</v>
      </c>
      <c r="Y189" s="93">
        <f t="shared" si="70"/>
        <v>0</v>
      </c>
      <c r="Z189" s="93">
        <f t="shared" si="71"/>
        <v>0</v>
      </c>
      <c r="AA189" s="9">
        <f t="shared" si="86"/>
        <v>0</v>
      </c>
      <c r="AB189" s="100"/>
      <c r="AC189" s="101"/>
      <c r="AD189" s="9">
        <f t="shared" si="72"/>
        <v>0</v>
      </c>
      <c r="AE189" s="96"/>
      <c r="AF189" s="98"/>
      <c r="AG189" s="98"/>
      <c r="AH189" s="96"/>
      <c r="AI189" s="96"/>
      <c r="AJ189" s="96"/>
      <c r="AK189" s="99"/>
      <c r="AL189" s="9">
        <f t="shared" si="87"/>
        <v>0</v>
      </c>
      <c r="AM189" s="9">
        <f t="shared" si="88"/>
        <v>7</v>
      </c>
      <c r="AN189" s="9">
        <f t="shared" si="89"/>
        <v>0.125</v>
      </c>
      <c r="AO189" s="113"/>
      <c r="AP189" s="113"/>
      <c r="AQ189" s="113"/>
      <c r="AR189" s="113"/>
      <c r="AS189" s="34">
        <f t="shared" si="82"/>
        <v>44729</v>
      </c>
      <c r="AT189" s="14">
        <f t="shared" si="83"/>
        <v>0</v>
      </c>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31"/>
      <c r="BS189" s="31"/>
      <c r="BT189" s="31"/>
      <c r="BU189" s="35">
        <f t="shared" si="84"/>
        <v>0</v>
      </c>
    </row>
    <row r="190" spans="1:73" ht="27" customHeight="1" x14ac:dyDescent="0.15">
      <c r="A190" s="29">
        <f t="shared" si="90"/>
        <v>44730</v>
      </c>
      <c r="B190" s="13">
        <f t="shared" si="78"/>
        <v>25</v>
      </c>
      <c r="C190" s="13">
        <f t="shared" si="79"/>
        <v>6</v>
      </c>
      <c r="D190" s="88">
        <f t="shared" si="80"/>
        <v>1.25</v>
      </c>
      <c r="E190" s="70">
        <f t="shared" si="73"/>
        <v>0</v>
      </c>
      <c r="F190" s="70">
        <f t="shared" si="74"/>
        <v>0</v>
      </c>
      <c r="G190" s="89">
        <f t="shared" si="75"/>
        <v>1</v>
      </c>
      <c r="H190" s="70">
        <f t="shared" si="65"/>
        <v>1</v>
      </c>
      <c r="I190" s="71">
        <f t="shared" si="85"/>
        <v>0</v>
      </c>
      <c r="J190" s="96"/>
      <c r="K190" s="96"/>
      <c r="L190" s="96"/>
      <c r="M190" s="96"/>
      <c r="N190" s="97"/>
      <c r="O190" s="97"/>
      <c r="P190" s="108">
        <f t="shared" si="81"/>
        <v>0</v>
      </c>
      <c r="Q190" s="75">
        <f t="shared" si="66"/>
        <v>0</v>
      </c>
      <c r="R190" s="91">
        <f>(SUMIF($B$21:B190,B190,$Q$21:Q190))</f>
        <v>0</v>
      </c>
      <c r="S190" s="93">
        <f t="shared" si="91"/>
        <v>-2.4166666666666665</v>
      </c>
      <c r="T190" s="32">
        <f t="shared" si="67"/>
        <v>0</v>
      </c>
      <c r="U190" s="94">
        <f t="shared" si="68"/>
        <v>0</v>
      </c>
      <c r="V190" s="9">
        <f t="shared" si="76"/>
        <v>0</v>
      </c>
      <c r="W190" s="9">
        <f t="shared" si="69"/>
        <v>0</v>
      </c>
      <c r="X190" s="9">
        <f t="shared" si="77"/>
        <v>0</v>
      </c>
      <c r="Y190" s="93">
        <f t="shared" si="70"/>
        <v>0</v>
      </c>
      <c r="Z190" s="93">
        <f t="shared" si="71"/>
        <v>0</v>
      </c>
      <c r="AA190" s="9">
        <f t="shared" si="86"/>
        <v>0</v>
      </c>
      <c r="AB190" s="100"/>
      <c r="AC190" s="101"/>
      <c r="AD190" s="9">
        <f t="shared" si="72"/>
        <v>0</v>
      </c>
      <c r="AE190" s="96"/>
      <c r="AF190" s="98"/>
      <c r="AG190" s="98"/>
      <c r="AH190" s="96"/>
      <c r="AI190" s="96"/>
      <c r="AJ190" s="96"/>
      <c r="AK190" s="99"/>
      <c r="AL190" s="9">
        <f t="shared" si="87"/>
        <v>0</v>
      </c>
      <c r="AM190" s="9">
        <f t="shared" si="88"/>
        <v>7</v>
      </c>
      <c r="AN190" s="9">
        <f t="shared" si="89"/>
        <v>0.125</v>
      </c>
      <c r="AO190" s="113"/>
      <c r="AP190" s="113"/>
      <c r="AQ190" s="113"/>
      <c r="AR190" s="113"/>
      <c r="AS190" s="34">
        <f t="shared" si="82"/>
        <v>44730</v>
      </c>
      <c r="AT190" s="14">
        <f t="shared" si="83"/>
        <v>0</v>
      </c>
      <c r="AU190" s="31"/>
      <c r="AV190" s="31"/>
      <c r="AW190" s="31"/>
      <c r="AX190" s="31"/>
      <c r="AY190" s="31"/>
      <c r="AZ190" s="31"/>
      <c r="BA190" s="31"/>
      <c r="BB190" s="31"/>
      <c r="BC190" s="31"/>
      <c r="BD190" s="31"/>
      <c r="BE190" s="31"/>
      <c r="BF190" s="31"/>
      <c r="BG190" s="31"/>
      <c r="BH190" s="31"/>
      <c r="BI190" s="31"/>
      <c r="BJ190" s="31"/>
      <c r="BK190" s="31"/>
      <c r="BL190" s="31"/>
      <c r="BM190" s="31"/>
      <c r="BN190" s="31"/>
      <c r="BO190" s="31"/>
      <c r="BP190" s="31"/>
      <c r="BQ190" s="31"/>
      <c r="BR190" s="31"/>
      <c r="BS190" s="31"/>
      <c r="BT190" s="31"/>
      <c r="BU190" s="35">
        <f t="shared" si="84"/>
        <v>0</v>
      </c>
    </row>
    <row r="191" spans="1:73" ht="27" customHeight="1" x14ac:dyDescent="0.15">
      <c r="A191" s="29">
        <f t="shared" si="90"/>
        <v>44731</v>
      </c>
      <c r="B191" s="13">
        <f t="shared" si="78"/>
        <v>25</v>
      </c>
      <c r="C191" s="13">
        <f t="shared" si="79"/>
        <v>7</v>
      </c>
      <c r="D191" s="88">
        <f t="shared" si="80"/>
        <v>1.25</v>
      </c>
      <c r="E191" s="70">
        <f t="shared" si="73"/>
        <v>0</v>
      </c>
      <c r="F191" s="70">
        <f t="shared" si="74"/>
        <v>0</v>
      </c>
      <c r="G191" s="89">
        <f t="shared" si="75"/>
        <v>1.5</v>
      </c>
      <c r="H191" s="70">
        <f t="shared" si="65"/>
        <v>1</v>
      </c>
      <c r="I191" s="71">
        <f t="shared" si="85"/>
        <v>0</v>
      </c>
      <c r="J191" s="96"/>
      <c r="K191" s="96"/>
      <c r="L191" s="96"/>
      <c r="M191" s="96"/>
      <c r="N191" s="97"/>
      <c r="O191" s="97"/>
      <c r="P191" s="108">
        <f t="shared" si="81"/>
        <v>0</v>
      </c>
      <c r="Q191" s="75">
        <f t="shared" si="66"/>
        <v>0</v>
      </c>
      <c r="R191" s="91">
        <f>(SUMIF($B$21:B191,B191,$Q$21:Q191))</f>
        <v>0</v>
      </c>
      <c r="S191" s="93">
        <f t="shared" si="91"/>
        <v>-2.4166666666666665</v>
      </c>
      <c r="T191" s="32">
        <f t="shared" si="67"/>
        <v>0</v>
      </c>
      <c r="U191" s="94">
        <f t="shared" si="68"/>
        <v>0</v>
      </c>
      <c r="V191" s="9">
        <f t="shared" si="76"/>
        <v>0</v>
      </c>
      <c r="W191" s="9">
        <f t="shared" si="69"/>
        <v>0</v>
      </c>
      <c r="X191" s="9">
        <f t="shared" si="77"/>
        <v>0</v>
      </c>
      <c r="Y191" s="93">
        <f t="shared" si="70"/>
        <v>0</v>
      </c>
      <c r="Z191" s="93">
        <f t="shared" si="71"/>
        <v>0</v>
      </c>
      <c r="AA191" s="9">
        <f t="shared" si="86"/>
        <v>0</v>
      </c>
      <c r="AB191" s="100"/>
      <c r="AC191" s="101"/>
      <c r="AD191" s="9">
        <f t="shared" si="72"/>
        <v>0</v>
      </c>
      <c r="AE191" s="96"/>
      <c r="AF191" s="98"/>
      <c r="AG191" s="98"/>
      <c r="AH191" s="96"/>
      <c r="AI191" s="96"/>
      <c r="AJ191" s="96"/>
      <c r="AK191" s="99"/>
      <c r="AL191" s="9">
        <f t="shared" si="87"/>
        <v>0</v>
      </c>
      <c r="AM191" s="9">
        <f t="shared" si="88"/>
        <v>7</v>
      </c>
      <c r="AN191" s="9">
        <f t="shared" si="89"/>
        <v>0.125</v>
      </c>
      <c r="AO191" s="113"/>
      <c r="AP191" s="113"/>
      <c r="AQ191" s="113"/>
      <c r="AR191" s="113"/>
      <c r="AS191" s="34">
        <f t="shared" si="82"/>
        <v>44731</v>
      </c>
      <c r="AT191" s="14">
        <f t="shared" si="83"/>
        <v>0</v>
      </c>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c r="BS191" s="31"/>
      <c r="BT191" s="31"/>
      <c r="BU191" s="35">
        <f t="shared" si="84"/>
        <v>0</v>
      </c>
    </row>
    <row r="192" spans="1:73" ht="27" customHeight="1" x14ac:dyDescent="0.15">
      <c r="A192" s="29">
        <f t="shared" si="90"/>
        <v>44732</v>
      </c>
      <c r="B192" s="13">
        <f t="shared" si="78"/>
        <v>25</v>
      </c>
      <c r="C192" s="13">
        <f t="shared" si="79"/>
        <v>1</v>
      </c>
      <c r="D192" s="88">
        <f t="shared" si="80"/>
        <v>1.25</v>
      </c>
      <c r="E192" s="70">
        <f t="shared" si="73"/>
        <v>0</v>
      </c>
      <c r="F192" s="70">
        <f t="shared" si="74"/>
        <v>0</v>
      </c>
      <c r="G192" s="89">
        <f t="shared" si="75"/>
        <v>1</v>
      </c>
      <c r="H192" s="70">
        <f t="shared" si="65"/>
        <v>1</v>
      </c>
      <c r="I192" s="71">
        <f t="shared" si="85"/>
        <v>0</v>
      </c>
      <c r="J192" s="96"/>
      <c r="K192" s="96"/>
      <c r="L192" s="96"/>
      <c r="M192" s="96"/>
      <c r="N192" s="97"/>
      <c r="O192" s="97"/>
      <c r="P192" s="108">
        <f t="shared" si="81"/>
        <v>0</v>
      </c>
      <c r="Q192" s="75">
        <f t="shared" si="66"/>
        <v>0</v>
      </c>
      <c r="R192" s="91">
        <f>(SUMIF($B$21:B192,B192,$Q$21:Q192))</f>
        <v>0</v>
      </c>
      <c r="S192" s="93">
        <f t="shared" si="91"/>
        <v>-2.4166666666666665</v>
      </c>
      <c r="T192" s="32">
        <f t="shared" si="67"/>
        <v>0</v>
      </c>
      <c r="U192" s="94">
        <f t="shared" si="68"/>
        <v>0</v>
      </c>
      <c r="V192" s="9">
        <f t="shared" si="76"/>
        <v>0</v>
      </c>
      <c r="W192" s="9">
        <f t="shared" si="69"/>
        <v>0</v>
      </c>
      <c r="X192" s="9">
        <f t="shared" si="77"/>
        <v>0</v>
      </c>
      <c r="Y192" s="93">
        <f t="shared" si="70"/>
        <v>0</v>
      </c>
      <c r="Z192" s="93">
        <f t="shared" si="71"/>
        <v>0</v>
      </c>
      <c r="AA192" s="9">
        <f t="shared" si="86"/>
        <v>0</v>
      </c>
      <c r="AB192" s="100"/>
      <c r="AC192" s="101"/>
      <c r="AD192" s="9">
        <f t="shared" si="72"/>
        <v>0</v>
      </c>
      <c r="AE192" s="96"/>
      <c r="AF192" s="98"/>
      <c r="AG192" s="98"/>
      <c r="AH192" s="96"/>
      <c r="AI192" s="96"/>
      <c r="AJ192" s="96"/>
      <c r="AK192" s="99"/>
      <c r="AL192" s="9">
        <f t="shared" si="87"/>
        <v>0</v>
      </c>
      <c r="AM192" s="9">
        <f t="shared" si="88"/>
        <v>7</v>
      </c>
      <c r="AN192" s="9">
        <f t="shared" si="89"/>
        <v>0.125</v>
      </c>
      <c r="AO192" s="113"/>
      <c r="AP192" s="113"/>
      <c r="AQ192" s="113"/>
      <c r="AR192" s="113"/>
      <c r="AS192" s="34">
        <f t="shared" si="82"/>
        <v>44732</v>
      </c>
      <c r="AT192" s="14">
        <f t="shared" si="83"/>
        <v>0</v>
      </c>
      <c r="AU192" s="31"/>
      <c r="AV192" s="31"/>
      <c r="AW192" s="31"/>
      <c r="AX192" s="31"/>
      <c r="AY192" s="31"/>
      <c r="AZ192" s="31"/>
      <c r="BA192" s="31"/>
      <c r="BB192" s="31"/>
      <c r="BC192" s="31"/>
      <c r="BD192" s="31"/>
      <c r="BE192" s="31"/>
      <c r="BF192" s="31"/>
      <c r="BG192" s="31"/>
      <c r="BH192" s="31"/>
      <c r="BI192" s="31"/>
      <c r="BJ192" s="31"/>
      <c r="BK192" s="31"/>
      <c r="BL192" s="31"/>
      <c r="BM192" s="31"/>
      <c r="BN192" s="31"/>
      <c r="BO192" s="31"/>
      <c r="BP192" s="31"/>
      <c r="BQ192" s="31"/>
      <c r="BR192" s="31"/>
      <c r="BS192" s="31"/>
      <c r="BT192" s="31"/>
      <c r="BU192" s="35">
        <f t="shared" si="84"/>
        <v>0</v>
      </c>
    </row>
    <row r="193" spans="1:73" ht="27" customHeight="1" x14ac:dyDescent="0.15">
      <c r="A193" s="29">
        <f t="shared" si="90"/>
        <v>44733</v>
      </c>
      <c r="B193" s="13">
        <f t="shared" si="78"/>
        <v>26</v>
      </c>
      <c r="C193" s="13">
        <f t="shared" si="79"/>
        <v>2</v>
      </c>
      <c r="D193" s="88">
        <f t="shared" si="80"/>
        <v>1.25</v>
      </c>
      <c r="E193" s="70">
        <f t="shared" si="73"/>
        <v>0</v>
      </c>
      <c r="F193" s="70">
        <f t="shared" si="74"/>
        <v>0</v>
      </c>
      <c r="G193" s="89">
        <f t="shared" si="75"/>
        <v>1</v>
      </c>
      <c r="H193" s="70">
        <f t="shared" si="65"/>
        <v>1</v>
      </c>
      <c r="I193" s="71">
        <f t="shared" si="85"/>
        <v>0</v>
      </c>
      <c r="J193" s="96"/>
      <c r="K193" s="96"/>
      <c r="L193" s="96"/>
      <c r="M193" s="96"/>
      <c r="N193" s="97"/>
      <c r="O193" s="97"/>
      <c r="P193" s="108">
        <f t="shared" si="81"/>
        <v>0</v>
      </c>
      <c r="Q193" s="75">
        <f t="shared" si="66"/>
        <v>0</v>
      </c>
      <c r="R193" s="91">
        <f>(SUMIF($B$21:B193,B193,$Q$21:Q193))</f>
        <v>0</v>
      </c>
      <c r="S193" s="93">
        <f t="shared" si="91"/>
        <v>-2.4166666666666665</v>
      </c>
      <c r="T193" s="32">
        <f t="shared" si="67"/>
        <v>0</v>
      </c>
      <c r="U193" s="94">
        <f t="shared" si="68"/>
        <v>0</v>
      </c>
      <c r="V193" s="9">
        <f t="shared" si="76"/>
        <v>0</v>
      </c>
      <c r="W193" s="9">
        <f t="shared" si="69"/>
        <v>0</v>
      </c>
      <c r="X193" s="9">
        <f t="shared" si="77"/>
        <v>0</v>
      </c>
      <c r="Y193" s="93">
        <f t="shared" si="70"/>
        <v>0</v>
      </c>
      <c r="Z193" s="93">
        <f t="shared" si="71"/>
        <v>0</v>
      </c>
      <c r="AA193" s="9">
        <f t="shared" si="86"/>
        <v>0</v>
      </c>
      <c r="AB193" s="100"/>
      <c r="AC193" s="101"/>
      <c r="AD193" s="9">
        <f t="shared" si="72"/>
        <v>0</v>
      </c>
      <c r="AE193" s="96"/>
      <c r="AF193" s="98"/>
      <c r="AG193" s="98"/>
      <c r="AH193" s="96"/>
      <c r="AI193" s="96"/>
      <c r="AJ193" s="96"/>
      <c r="AK193" s="99"/>
      <c r="AL193" s="9">
        <f t="shared" si="87"/>
        <v>0</v>
      </c>
      <c r="AM193" s="9">
        <f t="shared" si="88"/>
        <v>7</v>
      </c>
      <c r="AN193" s="9">
        <f t="shared" si="89"/>
        <v>0.125</v>
      </c>
      <c r="AO193" s="113"/>
      <c r="AP193" s="113"/>
      <c r="AQ193" s="113"/>
      <c r="AR193" s="113"/>
      <c r="AS193" s="34">
        <f t="shared" si="82"/>
        <v>44733</v>
      </c>
      <c r="AT193" s="14">
        <f t="shared" si="83"/>
        <v>0</v>
      </c>
      <c r="AU193" s="31"/>
      <c r="AV193" s="31"/>
      <c r="AW193" s="31"/>
      <c r="AX193" s="31"/>
      <c r="AY193" s="31"/>
      <c r="AZ193" s="31"/>
      <c r="BA193" s="31"/>
      <c r="BB193" s="31"/>
      <c r="BC193" s="31"/>
      <c r="BD193" s="31"/>
      <c r="BE193" s="31"/>
      <c r="BF193" s="31"/>
      <c r="BG193" s="31"/>
      <c r="BH193" s="31"/>
      <c r="BI193" s="31"/>
      <c r="BJ193" s="31"/>
      <c r="BK193" s="31"/>
      <c r="BL193" s="31"/>
      <c r="BM193" s="31"/>
      <c r="BN193" s="31"/>
      <c r="BO193" s="31"/>
      <c r="BP193" s="31"/>
      <c r="BQ193" s="31"/>
      <c r="BR193" s="31"/>
      <c r="BS193" s="31"/>
      <c r="BT193" s="31"/>
      <c r="BU193" s="35">
        <f t="shared" si="84"/>
        <v>0</v>
      </c>
    </row>
    <row r="194" spans="1:73" ht="27" customHeight="1" x14ac:dyDescent="0.15">
      <c r="A194" s="29">
        <f t="shared" si="90"/>
        <v>44734</v>
      </c>
      <c r="B194" s="13">
        <f t="shared" si="78"/>
        <v>26</v>
      </c>
      <c r="C194" s="13">
        <f t="shared" si="79"/>
        <v>3</v>
      </c>
      <c r="D194" s="88">
        <f t="shared" si="80"/>
        <v>1.25</v>
      </c>
      <c r="E194" s="70">
        <f t="shared" si="73"/>
        <v>0</v>
      </c>
      <c r="F194" s="70">
        <f t="shared" si="74"/>
        <v>0</v>
      </c>
      <c r="G194" s="89">
        <f t="shared" si="75"/>
        <v>1</v>
      </c>
      <c r="H194" s="70">
        <f t="shared" si="65"/>
        <v>1</v>
      </c>
      <c r="I194" s="71">
        <f t="shared" si="85"/>
        <v>0</v>
      </c>
      <c r="J194" s="96"/>
      <c r="K194" s="96"/>
      <c r="L194" s="96"/>
      <c r="M194" s="96"/>
      <c r="N194" s="97"/>
      <c r="O194" s="97"/>
      <c r="P194" s="108">
        <f t="shared" si="81"/>
        <v>0</v>
      </c>
      <c r="Q194" s="75">
        <f t="shared" si="66"/>
        <v>0</v>
      </c>
      <c r="R194" s="91">
        <f>(SUMIF($B$21:B194,B194,$Q$21:Q194))</f>
        <v>0</v>
      </c>
      <c r="S194" s="93">
        <f t="shared" si="91"/>
        <v>-2.4166666666666665</v>
      </c>
      <c r="T194" s="32">
        <f t="shared" si="67"/>
        <v>0</v>
      </c>
      <c r="U194" s="94">
        <f t="shared" si="68"/>
        <v>0</v>
      </c>
      <c r="V194" s="9">
        <f t="shared" si="76"/>
        <v>0</v>
      </c>
      <c r="W194" s="9">
        <f t="shared" si="69"/>
        <v>0</v>
      </c>
      <c r="X194" s="9">
        <f t="shared" si="77"/>
        <v>0</v>
      </c>
      <c r="Y194" s="93">
        <f t="shared" si="70"/>
        <v>0</v>
      </c>
      <c r="Z194" s="93">
        <f t="shared" si="71"/>
        <v>0</v>
      </c>
      <c r="AA194" s="9">
        <f t="shared" si="86"/>
        <v>0</v>
      </c>
      <c r="AB194" s="100"/>
      <c r="AC194" s="101"/>
      <c r="AD194" s="9">
        <f t="shared" si="72"/>
        <v>0</v>
      </c>
      <c r="AE194" s="96"/>
      <c r="AF194" s="98"/>
      <c r="AG194" s="98"/>
      <c r="AH194" s="96"/>
      <c r="AI194" s="96"/>
      <c r="AJ194" s="96"/>
      <c r="AK194" s="99"/>
      <c r="AL194" s="9">
        <f t="shared" si="87"/>
        <v>0</v>
      </c>
      <c r="AM194" s="9">
        <f t="shared" si="88"/>
        <v>7</v>
      </c>
      <c r="AN194" s="9">
        <f t="shared" si="89"/>
        <v>0.125</v>
      </c>
      <c r="AO194" s="113"/>
      <c r="AP194" s="113"/>
      <c r="AQ194" s="113"/>
      <c r="AR194" s="113"/>
      <c r="AS194" s="34">
        <f t="shared" si="82"/>
        <v>44734</v>
      </c>
      <c r="AT194" s="14">
        <f t="shared" si="83"/>
        <v>0</v>
      </c>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31"/>
      <c r="BS194" s="31"/>
      <c r="BT194" s="31"/>
      <c r="BU194" s="35">
        <f t="shared" si="84"/>
        <v>0</v>
      </c>
    </row>
    <row r="195" spans="1:73" ht="27" customHeight="1" x14ac:dyDescent="0.15">
      <c r="A195" s="29">
        <f t="shared" si="90"/>
        <v>44735</v>
      </c>
      <c r="B195" s="13">
        <f t="shared" si="78"/>
        <v>26</v>
      </c>
      <c r="C195" s="13">
        <f t="shared" si="79"/>
        <v>4</v>
      </c>
      <c r="D195" s="88">
        <f t="shared" si="80"/>
        <v>1.25</v>
      </c>
      <c r="E195" s="70">
        <f t="shared" si="73"/>
        <v>0</v>
      </c>
      <c r="F195" s="70">
        <f t="shared" si="74"/>
        <v>0</v>
      </c>
      <c r="G195" s="89">
        <f t="shared" si="75"/>
        <v>1</v>
      </c>
      <c r="H195" s="70">
        <f t="shared" si="65"/>
        <v>1</v>
      </c>
      <c r="I195" s="71">
        <f t="shared" si="85"/>
        <v>0</v>
      </c>
      <c r="J195" s="96"/>
      <c r="K195" s="96"/>
      <c r="L195" s="96"/>
      <c r="M195" s="96"/>
      <c r="N195" s="97"/>
      <c r="O195" s="97"/>
      <c r="P195" s="108">
        <f t="shared" si="81"/>
        <v>0</v>
      </c>
      <c r="Q195" s="75">
        <f t="shared" si="66"/>
        <v>0</v>
      </c>
      <c r="R195" s="91">
        <f>(SUMIF($B$21:B195,B195,$Q$21:Q195))</f>
        <v>0</v>
      </c>
      <c r="S195" s="93">
        <f t="shared" si="91"/>
        <v>-2.4166666666666665</v>
      </c>
      <c r="T195" s="32">
        <f t="shared" si="67"/>
        <v>0</v>
      </c>
      <c r="U195" s="94">
        <f t="shared" si="68"/>
        <v>0</v>
      </c>
      <c r="V195" s="9">
        <f t="shared" si="76"/>
        <v>0</v>
      </c>
      <c r="W195" s="9">
        <f t="shared" si="69"/>
        <v>0</v>
      </c>
      <c r="X195" s="9">
        <f t="shared" si="77"/>
        <v>0</v>
      </c>
      <c r="Y195" s="93">
        <f t="shared" si="70"/>
        <v>0</v>
      </c>
      <c r="Z195" s="93">
        <f t="shared" si="71"/>
        <v>0</v>
      </c>
      <c r="AA195" s="9">
        <f t="shared" si="86"/>
        <v>0</v>
      </c>
      <c r="AB195" s="100"/>
      <c r="AC195" s="101"/>
      <c r="AD195" s="9">
        <f t="shared" si="72"/>
        <v>0</v>
      </c>
      <c r="AE195" s="96"/>
      <c r="AF195" s="98"/>
      <c r="AG195" s="98"/>
      <c r="AH195" s="96"/>
      <c r="AI195" s="96"/>
      <c r="AJ195" s="96"/>
      <c r="AK195" s="99"/>
      <c r="AL195" s="9">
        <f t="shared" si="87"/>
        <v>0</v>
      </c>
      <c r="AM195" s="9">
        <f t="shared" si="88"/>
        <v>7</v>
      </c>
      <c r="AN195" s="9">
        <f t="shared" si="89"/>
        <v>0.125</v>
      </c>
      <c r="AO195" s="113"/>
      <c r="AP195" s="113"/>
      <c r="AQ195" s="113"/>
      <c r="AR195" s="113"/>
      <c r="AS195" s="34">
        <f t="shared" si="82"/>
        <v>44735</v>
      </c>
      <c r="AT195" s="14">
        <f t="shared" si="83"/>
        <v>0</v>
      </c>
      <c r="AU195" s="31"/>
      <c r="AV195" s="31"/>
      <c r="AW195" s="31"/>
      <c r="AX195" s="31"/>
      <c r="AY195" s="31"/>
      <c r="AZ195" s="31"/>
      <c r="BA195" s="31"/>
      <c r="BB195" s="31"/>
      <c r="BC195" s="31"/>
      <c r="BD195" s="31"/>
      <c r="BE195" s="31"/>
      <c r="BF195" s="31"/>
      <c r="BG195" s="31"/>
      <c r="BH195" s="31"/>
      <c r="BI195" s="31"/>
      <c r="BJ195" s="31"/>
      <c r="BK195" s="31"/>
      <c r="BL195" s="31"/>
      <c r="BM195" s="31"/>
      <c r="BN195" s="31"/>
      <c r="BO195" s="31"/>
      <c r="BP195" s="31"/>
      <c r="BQ195" s="31"/>
      <c r="BR195" s="31"/>
      <c r="BS195" s="31"/>
      <c r="BT195" s="31"/>
      <c r="BU195" s="35">
        <f t="shared" si="84"/>
        <v>0</v>
      </c>
    </row>
    <row r="196" spans="1:73" ht="27" customHeight="1" x14ac:dyDescent="0.15">
      <c r="A196" s="29">
        <f t="shared" si="90"/>
        <v>44736</v>
      </c>
      <c r="B196" s="13">
        <f t="shared" si="78"/>
        <v>26</v>
      </c>
      <c r="C196" s="13">
        <f t="shared" si="79"/>
        <v>5</v>
      </c>
      <c r="D196" s="88">
        <f t="shared" si="80"/>
        <v>1.25</v>
      </c>
      <c r="E196" s="70">
        <f t="shared" si="73"/>
        <v>0</v>
      </c>
      <c r="F196" s="70">
        <f t="shared" si="74"/>
        <v>0</v>
      </c>
      <c r="G196" s="89">
        <f t="shared" si="75"/>
        <v>1</v>
      </c>
      <c r="H196" s="70">
        <f t="shared" si="65"/>
        <v>1</v>
      </c>
      <c r="I196" s="71">
        <f t="shared" si="85"/>
        <v>0</v>
      </c>
      <c r="J196" s="96"/>
      <c r="K196" s="96"/>
      <c r="L196" s="96"/>
      <c r="M196" s="96"/>
      <c r="N196" s="97"/>
      <c r="O196" s="97"/>
      <c r="P196" s="108">
        <f t="shared" si="81"/>
        <v>0</v>
      </c>
      <c r="Q196" s="75">
        <f t="shared" si="66"/>
        <v>0</v>
      </c>
      <c r="R196" s="91">
        <f>(SUMIF($B$21:B196,B196,$Q$21:Q196))</f>
        <v>0</v>
      </c>
      <c r="S196" s="93">
        <f t="shared" si="91"/>
        <v>-2.4166666666666665</v>
      </c>
      <c r="T196" s="32">
        <f t="shared" si="67"/>
        <v>0</v>
      </c>
      <c r="U196" s="94">
        <f t="shared" si="68"/>
        <v>0</v>
      </c>
      <c r="V196" s="9">
        <f t="shared" si="76"/>
        <v>0</v>
      </c>
      <c r="W196" s="9">
        <f t="shared" si="69"/>
        <v>0</v>
      </c>
      <c r="X196" s="9">
        <f t="shared" si="77"/>
        <v>0</v>
      </c>
      <c r="Y196" s="93">
        <f t="shared" si="70"/>
        <v>0</v>
      </c>
      <c r="Z196" s="93">
        <f t="shared" si="71"/>
        <v>0</v>
      </c>
      <c r="AA196" s="9">
        <f t="shared" si="86"/>
        <v>0</v>
      </c>
      <c r="AB196" s="100"/>
      <c r="AC196" s="101"/>
      <c r="AD196" s="9">
        <f t="shared" si="72"/>
        <v>0</v>
      </c>
      <c r="AE196" s="96"/>
      <c r="AF196" s="98"/>
      <c r="AG196" s="98"/>
      <c r="AH196" s="96"/>
      <c r="AI196" s="96"/>
      <c r="AJ196" s="96"/>
      <c r="AK196" s="99"/>
      <c r="AL196" s="9">
        <f t="shared" si="87"/>
        <v>0</v>
      </c>
      <c r="AM196" s="9">
        <f t="shared" si="88"/>
        <v>7</v>
      </c>
      <c r="AN196" s="9">
        <f t="shared" si="89"/>
        <v>0.125</v>
      </c>
      <c r="AO196" s="113"/>
      <c r="AP196" s="113"/>
      <c r="AQ196" s="113"/>
      <c r="AR196" s="113"/>
      <c r="AS196" s="34">
        <f t="shared" si="82"/>
        <v>44736</v>
      </c>
      <c r="AT196" s="14">
        <f t="shared" si="83"/>
        <v>0</v>
      </c>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5">
        <f t="shared" si="84"/>
        <v>0</v>
      </c>
    </row>
    <row r="197" spans="1:73" ht="27" customHeight="1" x14ac:dyDescent="0.15">
      <c r="A197" s="29">
        <f t="shared" si="90"/>
        <v>44737</v>
      </c>
      <c r="B197" s="13">
        <f t="shared" si="78"/>
        <v>26</v>
      </c>
      <c r="C197" s="13">
        <f t="shared" si="79"/>
        <v>6</v>
      </c>
      <c r="D197" s="88">
        <f t="shared" si="80"/>
        <v>1.25</v>
      </c>
      <c r="E197" s="70">
        <f t="shared" si="73"/>
        <v>0</v>
      </c>
      <c r="F197" s="70">
        <f t="shared" si="74"/>
        <v>0</v>
      </c>
      <c r="G197" s="89">
        <f t="shared" si="75"/>
        <v>1</v>
      </c>
      <c r="H197" s="70">
        <f t="shared" si="65"/>
        <v>1</v>
      </c>
      <c r="I197" s="71">
        <f t="shared" si="85"/>
        <v>0</v>
      </c>
      <c r="J197" s="96"/>
      <c r="K197" s="96"/>
      <c r="L197" s="96"/>
      <c r="M197" s="96"/>
      <c r="N197" s="97"/>
      <c r="O197" s="97"/>
      <c r="P197" s="108">
        <f t="shared" si="81"/>
        <v>0</v>
      </c>
      <c r="Q197" s="75">
        <f t="shared" si="66"/>
        <v>0</v>
      </c>
      <c r="R197" s="91">
        <f>(SUMIF($B$21:B197,B197,$Q$21:Q197))</f>
        <v>0</v>
      </c>
      <c r="S197" s="93">
        <f t="shared" si="91"/>
        <v>-2.4166666666666665</v>
      </c>
      <c r="T197" s="32">
        <f t="shared" si="67"/>
        <v>0</v>
      </c>
      <c r="U197" s="94">
        <f t="shared" si="68"/>
        <v>0</v>
      </c>
      <c r="V197" s="9">
        <f t="shared" si="76"/>
        <v>0</v>
      </c>
      <c r="W197" s="9">
        <f t="shared" si="69"/>
        <v>0</v>
      </c>
      <c r="X197" s="9">
        <f t="shared" si="77"/>
        <v>0</v>
      </c>
      <c r="Y197" s="93">
        <f t="shared" si="70"/>
        <v>0</v>
      </c>
      <c r="Z197" s="93">
        <f t="shared" si="71"/>
        <v>0</v>
      </c>
      <c r="AA197" s="9">
        <f t="shared" si="86"/>
        <v>0</v>
      </c>
      <c r="AB197" s="100"/>
      <c r="AC197" s="101"/>
      <c r="AD197" s="9">
        <f t="shared" si="72"/>
        <v>0</v>
      </c>
      <c r="AE197" s="96"/>
      <c r="AF197" s="98"/>
      <c r="AG197" s="98"/>
      <c r="AH197" s="96"/>
      <c r="AI197" s="96"/>
      <c r="AJ197" s="96"/>
      <c r="AK197" s="99"/>
      <c r="AL197" s="9">
        <f t="shared" si="87"/>
        <v>0</v>
      </c>
      <c r="AM197" s="9">
        <f t="shared" si="88"/>
        <v>7</v>
      </c>
      <c r="AN197" s="9">
        <f t="shared" si="89"/>
        <v>0.125</v>
      </c>
      <c r="AO197" s="113"/>
      <c r="AP197" s="113"/>
      <c r="AQ197" s="113"/>
      <c r="AR197" s="113"/>
      <c r="AS197" s="34">
        <f t="shared" si="82"/>
        <v>44737</v>
      </c>
      <c r="AT197" s="14">
        <f t="shared" si="83"/>
        <v>0</v>
      </c>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c r="BQ197" s="31"/>
      <c r="BR197" s="31"/>
      <c r="BS197" s="31"/>
      <c r="BT197" s="31"/>
      <c r="BU197" s="35">
        <f t="shared" si="84"/>
        <v>0</v>
      </c>
    </row>
    <row r="198" spans="1:73" ht="27" customHeight="1" x14ac:dyDescent="0.15">
      <c r="A198" s="29">
        <f t="shared" si="90"/>
        <v>44738</v>
      </c>
      <c r="B198" s="13">
        <f t="shared" si="78"/>
        <v>26</v>
      </c>
      <c r="C198" s="13">
        <f t="shared" si="79"/>
        <v>7</v>
      </c>
      <c r="D198" s="88">
        <f t="shared" si="80"/>
        <v>1.25</v>
      </c>
      <c r="E198" s="70">
        <f t="shared" si="73"/>
        <v>0</v>
      </c>
      <c r="F198" s="70">
        <f t="shared" si="74"/>
        <v>0</v>
      </c>
      <c r="G198" s="89">
        <f t="shared" si="75"/>
        <v>1.5</v>
      </c>
      <c r="H198" s="70">
        <f t="shared" si="65"/>
        <v>1</v>
      </c>
      <c r="I198" s="71">
        <f t="shared" si="85"/>
        <v>0</v>
      </c>
      <c r="J198" s="96"/>
      <c r="K198" s="96"/>
      <c r="L198" s="96"/>
      <c r="M198" s="96"/>
      <c r="N198" s="97"/>
      <c r="O198" s="97"/>
      <c r="P198" s="108">
        <f t="shared" si="81"/>
        <v>0</v>
      </c>
      <c r="Q198" s="75">
        <f t="shared" si="66"/>
        <v>0</v>
      </c>
      <c r="R198" s="91">
        <f>(SUMIF($B$21:B198,B198,$Q$21:Q198))</f>
        <v>0</v>
      </c>
      <c r="S198" s="93">
        <f t="shared" si="91"/>
        <v>-2.4166666666666665</v>
      </c>
      <c r="T198" s="32">
        <f t="shared" si="67"/>
        <v>0</v>
      </c>
      <c r="U198" s="94">
        <f t="shared" si="68"/>
        <v>0</v>
      </c>
      <c r="V198" s="9">
        <f t="shared" si="76"/>
        <v>0</v>
      </c>
      <c r="W198" s="9">
        <f t="shared" si="69"/>
        <v>0</v>
      </c>
      <c r="X198" s="9">
        <f t="shared" si="77"/>
        <v>0</v>
      </c>
      <c r="Y198" s="93">
        <f t="shared" si="70"/>
        <v>0</v>
      </c>
      <c r="Z198" s="93">
        <f t="shared" si="71"/>
        <v>0</v>
      </c>
      <c r="AA198" s="9">
        <f t="shared" si="86"/>
        <v>0</v>
      </c>
      <c r="AB198" s="100"/>
      <c r="AC198" s="101"/>
      <c r="AD198" s="9">
        <f t="shared" si="72"/>
        <v>0</v>
      </c>
      <c r="AE198" s="96"/>
      <c r="AF198" s="98"/>
      <c r="AG198" s="98"/>
      <c r="AH198" s="96"/>
      <c r="AI198" s="96"/>
      <c r="AJ198" s="96"/>
      <c r="AK198" s="99"/>
      <c r="AL198" s="9">
        <f t="shared" si="87"/>
        <v>0</v>
      </c>
      <c r="AM198" s="9">
        <f t="shared" si="88"/>
        <v>7</v>
      </c>
      <c r="AN198" s="9">
        <f t="shared" si="89"/>
        <v>0.125</v>
      </c>
      <c r="AO198" s="113"/>
      <c r="AP198" s="113"/>
      <c r="AQ198" s="113"/>
      <c r="AR198" s="113"/>
      <c r="AS198" s="34">
        <f t="shared" si="82"/>
        <v>44738</v>
      </c>
      <c r="AT198" s="14">
        <f t="shared" si="83"/>
        <v>0</v>
      </c>
      <c r="AU198" s="31"/>
      <c r="AV198" s="31"/>
      <c r="AW198" s="31"/>
      <c r="AX198" s="31"/>
      <c r="AY198" s="31"/>
      <c r="AZ198" s="31"/>
      <c r="BA198" s="31"/>
      <c r="BB198" s="31"/>
      <c r="BC198" s="31"/>
      <c r="BD198" s="31"/>
      <c r="BE198" s="31"/>
      <c r="BF198" s="31"/>
      <c r="BG198" s="31"/>
      <c r="BH198" s="31"/>
      <c r="BI198" s="31"/>
      <c r="BJ198" s="31"/>
      <c r="BK198" s="31"/>
      <c r="BL198" s="31"/>
      <c r="BM198" s="31"/>
      <c r="BN198" s="31"/>
      <c r="BO198" s="31"/>
      <c r="BP198" s="31"/>
      <c r="BQ198" s="31"/>
      <c r="BR198" s="31"/>
      <c r="BS198" s="31"/>
      <c r="BT198" s="31"/>
      <c r="BU198" s="35">
        <f t="shared" si="84"/>
        <v>0</v>
      </c>
    </row>
    <row r="199" spans="1:73" ht="27" customHeight="1" x14ac:dyDescent="0.15">
      <c r="A199" s="29">
        <f t="shared" si="90"/>
        <v>44739</v>
      </c>
      <c r="B199" s="13">
        <f t="shared" si="78"/>
        <v>26</v>
      </c>
      <c r="C199" s="13">
        <f t="shared" si="79"/>
        <v>1</v>
      </c>
      <c r="D199" s="88">
        <f t="shared" si="80"/>
        <v>1.25</v>
      </c>
      <c r="E199" s="70">
        <f t="shared" si="73"/>
        <v>0</v>
      </c>
      <c r="F199" s="70">
        <f t="shared" si="74"/>
        <v>0</v>
      </c>
      <c r="G199" s="89">
        <f t="shared" si="75"/>
        <v>1</v>
      </c>
      <c r="H199" s="70">
        <f t="shared" si="65"/>
        <v>1</v>
      </c>
      <c r="I199" s="71">
        <f t="shared" si="85"/>
        <v>0</v>
      </c>
      <c r="J199" s="96"/>
      <c r="K199" s="96"/>
      <c r="L199" s="96"/>
      <c r="M199" s="96"/>
      <c r="N199" s="97"/>
      <c r="O199" s="97"/>
      <c r="P199" s="108">
        <f t="shared" si="81"/>
        <v>0</v>
      </c>
      <c r="Q199" s="75">
        <f t="shared" si="66"/>
        <v>0</v>
      </c>
      <c r="R199" s="91">
        <f>(SUMIF($B$21:B199,B199,$Q$21:Q199))</f>
        <v>0</v>
      </c>
      <c r="S199" s="93">
        <f t="shared" si="91"/>
        <v>-2.4166666666666665</v>
      </c>
      <c r="T199" s="32">
        <f t="shared" si="67"/>
        <v>0</v>
      </c>
      <c r="U199" s="94">
        <f t="shared" si="68"/>
        <v>0</v>
      </c>
      <c r="V199" s="9">
        <f t="shared" si="76"/>
        <v>0</v>
      </c>
      <c r="W199" s="9">
        <f t="shared" si="69"/>
        <v>0</v>
      </c>
      <c r="X199" s="9">
        <f t="shared" si="77"/>
        <v>0</v>
      </c>
      <c r="Y199" s="93">
        <f t="shared" si="70"/>
        <v>0</v>
      </c>
      <c r="Z199" s="93">
        <f t="shared" si="71"/>
        <v>0</v>
      </c>
      <c r="AA199" s="9">
        <f t="shared" si="86"/>
        <v>0</v>
      </c>
      <c r="AB199" s="100"/>
      <c r="AC199" s="101"/>
      <c r="AD199" s="9">
        <f t="shared" si="72"/>
        <v>0</v>
      </c>
      <c r="AE199" s="96"/>
      <c r="AF199" s="98"/>
      <c r="AG199" s="98"/>
      <c r="AH199" s="96"/>
      <c r="AI199" s="96"/>
      <c r="AJ199" s="96"/>
      <c r="AK199" s="99"/>
      <c r="AL199" s="9">
        <f t="shared" si="87"/>
        <v>0</v>
      </c>
      <c r="AM199" s="9">
        <f t="shared" si="88"/>
        <v>7</v>
      </c>
      <c r="AN199" s="9">
        <f t="shared" si="89"/>
        <v>0.125</v>
      </c>
      <c r="AO199" s="113"/>
      <c r="AP199" s="113"/>
      <c r="AQ199" s="113"/>
      <c r="AR199" s="113"/>
      <c r="AS199" s="34">
        <f t="shared" si="82"/>
        <v>44739</v>
      </c>
      <c r="AT199" s="14">
        <f t="shared" si="83"/>
        <v>0</v>
      </c>
      <c r="AU199" s="31"/>
      <c r="AV199" s="31"/>
      <c r="AW199" s="31"/>
      <c r="AX199" s="31"/>
      <c r="AY199" s="31"/>
      <c r="AZ199" s="31"/>
      <c r="BA199" s="31"/>
      <c r="BB199" s="31"/>
      <c r="BC199" s="31"/>
      <c r="BD199" s="31"/>
      <c r="BE199" s="31"/>
      <c r="BF199" s="31"/>
      <c r="BG199" s="31"/>
      <c r="BH199" s="31"/>
      <c r="BI199" s="31"/>
      <c r="BJ199" s="31"/>
      <c r="BK199" s="31"/>
      <c r="BL199" s="31"/>
      <c r="BM199" s="31"/>
      <c r="BN199" s="31"/>
      <c r="BO199" s="31"/>
      <c r="BP199" s="31"/>
      <c r="BQ199" s="31"/>
      <c r="BR199" s="31"/>
      <c r="BS199" s="31"/>
      <c r="BT199" s="31"/>
      <c r="BU199" s="35">
        <f t="shared" si="84"/>
        <v>0</v>
      </c>
    </row>
    <row r="200" spans="1:73" ht="27" customHeight="1" x14ac:dyDescent="0.15">
      <c r="A200" s="29">
        <f t="shared" si="90"/>
        <v>44740</v>
      </c>
      <c r="B200" s="13">
        <f t="shared" si="78"/>
        <v>27</v>
      </c>
      <c r="C200" s="13">
        <f t="shared" si="79"/>
        <v>2</v>
      </c>
      <c r="D200" s="88">
        <f t="shared" si="80"/>
        <v>1.25</v>
      </c>
      <c r="E200" s="70">
        <f t="shared" si="73"/>
        <v>0</v>
      </c>
      <c r="F200" s="70">
        <f t="shared" si="74"/>
        <v>0</v>
      </c>
      <c r="G200" s="89">
        <f t="shared" si="75"/>
        <v>1</v>
      </c>
      <c r="H200" s="70">
        <f t="shared" si="65"/>
        <v>1</v>
      </c>
      <c r="I200" s="71">
        <f t="shared" si="85"/>
        <v>0</v>
      </c>
      <c r="J200" s="96"/>
      <c r="K200" s="96"/>
      <c r="L200" s="96"/>
      <c r="M200" s="96"/>
      <c r="N200" s="97"/>
      <c r="O200" s="97"/>
      <c r="P200" s="108">
        <f t="shared" si="81"/>
        <v>0</v>
      </c>
      <c r="Q200" s="75">
        <f t="shared" si="66"/>
        <v>0</v>
      </c>
      <c r="R200" s="91">
        <f>(SUMIF($B$21:B200,B200,$Q$21:Q200))</f>
        <v>0</v>
      </c>
      <c r="S200" s="93">
        <f t="shared" si="91"/>
        <v>-2.4166666666666665</v>
      </c>
      <c r="T200" s="32">
        <f t="shared" si="67"/>
        <v>0</v>
      </c>
      <c r="U200" s="94">
        <f t="shared" si="68"/>
        <v>0</v>
      </c>
      <c r="V200" s="9">
        <f t="shared" si="76"/>
        <v>0</v>
      </c>
      <c r="W200" s="9">
        <f t="shared" si="69"/>
        <v>0</v>
      </c>
      <c r="X200" s="9">
        <f t="shared" si="77"/>
        <v>0</v>
      </c>
      <c r="Y200" s="93">
        <f t="shared" si="70"/>
        <v>0</v>
      </c>
      <c r="Z200" s="93">
        <f t="shared" si="71"/>
        <v>0</v>
      </c>
      <c r="AA200" s="9">
        <f t="shared" si="86"/>
        <v>0</v>
      </c>
      <c r="AB200" s="100"/>
      <c r="AC200" s="101"/>
      <c r="AD200" s="9">
        <f t="shared" si="72"/>
        <v>0</v>
      </c>
      <c r="AE200" s="96"/>
      <c r="AF200" s="98"/>
      <c r="AG200" s="98"/>
      <c r="AH200" s="96"/>
      <c r="AI200" s="96"/>
      <c r="AJ200" s="96"/>
      <c r="AK200" s="99"/>
      <c r="AL200" s="9">
        <f t="shared" si="87"/>
        <v>0</v>
      </c>
      <c r="AM200" s="9">
        <f t="shared" si="88"/>
        <v>7</v>
      </c>
      <c r="AN200" s="9">
        <f t="shared" si="89"/>
        <v>0.125</v>
      </c>
      <c r="AO200" s="113"/>
      <c r="AP200" s="113"/>
      <c r="AQ200" s="113"/>
      <c r="AR200" s="113"/>
      <c r="AS200" s="34">
        <f t="shared" si="82"/>
        <v>44740</v>
      </c>
      <c r="AT200" s="14">
        <f t="shared" si="83"/>
        <v>0</v>
      </c>
      <c r="AU200" s="31"/>
      <c r="AV200" s="31"/>
      <c r="AW200" s="31"/>
      <c r="AX200" s="31"/>
      <c r="AY200" s="31"/>
      <c r="AZ200" s="31"/>
      <c r="BA200" s="31"/>
      <c r="BB200" s="31"/>
      <c r="BC200" s="31"/>
      <c r="BD200" s="31"/>
      <c r="BE200" s="31"/>
      <c r="BF200" s="31"/>
      <c r="BG200" s="31"/>
      <c r="BH200" s="31"/>
      <c r="BI200" s="31"/>
      <c r="BJ200" s="31"/>
      <c r="BK200" s="31"/>
      <c r="BL200" s="31"/>
      <c r="BM200" s="31"/>
      <c r="BN200" s="31"/>
      <c r="BO200" s="31"/>
      <c r="BP200" s="31"/>
      <c r="BQ200" s="31"/>
      <c r="BR200" s="31"/>
      <c r="BS200" s="31"/>
      <c r="BT200" s="31"/>
      <c r="BU200" s="35">
        <f t="shared" si="84"/>
        <v>0</v>
      </c>
    </row>
    <row r="201" spans="1:73" ht="27" customHeight="1" x14ac:dyDescent="0.15">
      <c r="A201" s="29">
        <f t="shared" si="90"/>
        <v>44741</v>
      </c>
      <c r="B201" s="13">
        <f t="shared" si="78"/>
        <v>27</v>
      </c>
      <c r="C201" s="13">
        <f t="shared" si="79"/>
        <v>3</v>
      </c>
      <c r="D201" s="88">
        <f t="shared" si="80"/>
        <v>1.25</v>
      </c>
      <c r="E201" s="70">
        <f t="shared" si="73"/>
        <v>0</v>
      </c>
      <c r="F201" s="70">
        <f t="shared" si="74"/>
        <v>0</v>
      </c>
      <c r="G201" s="89">
        <f t="shared" si="75"/>
        <v>1</v>
      </c>
      <c r="H201" s="70">
        <f t="shared" si="65"/>
        <v>1</v>
      </c>
      <c r="I201" s="71">
        <f t="shared" si="85"/>
        <v>0</v>
      </c>
      <c r="J201" s="96"/>
      <c r="K201" s="96"/>
      <c r="L201" s="96"/>
      <c r="M201" s="96"/>
      <c r="N201" s="97"/>
      <c r="O201" s="97"/>
      <c r="P201" s="108">
        <f t="shared" si="81"/>
        <v>0</v>
      </c>
      <c r="Q201" s="75">
        <f t="shared" si="66"/>
        <v>0</v>
      </c>
      <c r="R201" s="91">
        <f>(SUMIF($B$21:B201,B201,$Q$21:Q201))</f>
        <v>0</v>
      </c>
      <c r="S201" s="93">
        <f t="shared" si="91"/>
        <v>-2.4166666666666665</v>
      </c>
      <c r="T201" s="32">
        <f t="shared" si="67"/>
        <v>0</v>
      </c>
      <c r="U201" s="94">
        <f t="shared" si="68"/>
        <v>0</v>
      </c>
      <c r="V201" s="9">
        <f t="shared" si="76"/>
        <v>0</v>
      </c>
      <c r="W201" s="9">
        <f t="shared" si="69"/>
        <v>0</v>
      </c>
      <c r="X201" s="9">
        <f t="shared" si="77"/>
        <v>0</v>
      </c>
      <c r="Y201" s="93">
        <f t="shared" si="70"/>
        <v>0</v>
      </c>
      <c r="Z201" s="93">
        <f t="shared" si="71"/>
        <v>0</v>
      </c>
      <c r="AA201" s="9">
        <f t="shared" si="86"/>
        <v>0</v>
      </c>
      <c r="AB201" s="100"/>
      <c r="AC201" s="101"/>
      <c r="AD201" s="9">
        <f t="shared" si="72"/>
        <v>0</v>
      </c>
      <c r="AE201" s="96"/>
      <c r="AF201" s="98"/>
      <c r="AG201" s="98"/>
      <c r="AH201" s="96"/>
      <c r="AI201" s="96"/>
      <c r="AJ201" s="96"/>
      <c r="AK201" s="99"/>
      <c r="AL201" s="9">
        <f t="shared" si="87"/>
        <v>0</v>
      </c>
      <c r="AM201" s="9">
        <f t="shared" si="88"/>
        <v>7</v>
      </c>
      <c r="AN201" s="9">
        <f t="shared" si="89"/>
        <v>0.125</v>
      </c>
      <c r="AO201" s="113"/>
      <c r="AP201" s="113"/>
      <c r="AQ201" s="113"/>
      <c r="AR201" s="113"/>
      <c r="AS201" s="34">
        <f t="shared" si="82"/>
        <v>44741</v>
      </c>
      <c r="AT201" s="14">
        <f t="shared" si="83"/>
        <v>0</v>
      </c>
      <c r="AU201" s="31"/>
      <c r="AV201" s="31"/>
      <c r="AW201" s="31"/>
      <c r="AX201" s="31"/>
      <c r="AY201" s="31"/>
      <c r="AZ201" s="31"/>
      <c r="BA201" s="31"/>
      <c r="BB201" s="31"/>
      <c r="BC201" s="31"/>
      <c r="BD201" s="31"/>
      <c r="BE201" s="31"/>
      <c r="BF201" s="31"/>
      <c r="BG201" s="31"/>
      <c r="BH201" s="31"/>
      <c r="BI201" s="31"/>
      <c r="BJ201" s="31"/>
      <c r="BK201" s="31"/>
      <c r="BL201" s="31"/>
      <c r="BM201" s="31"/>
      <c r="BN201" s="31"/>
      <c r="BO201" s="31"/>
      <c r="BP201" s="31"/>
      <c r="BQ201" s="31"/>
      <c r="BR201" s="31"/>
      <c r="BS201" s="31"/>
      <c r="BT201" s="31"/>
      <c r="BU201" s="35">
        <f t="shared" si="84"/>
        <v>0</v>
      </c>
    </row>
    <row r="202" spans="1:73" ht="27" customHeight="1" x14ac:dyDescent="0.15">
      <c r="A202" s="29">
        <f t="shared" si="90"/>
        <v>44742</v>
      </c>
      <c r="B202" s="13">
        <f t="shared" si="78"/>
        <v>27</v>
      </c>
      <c r="C202" s="13">
        <f t="shared" si="79"/>
        <v>4</v>
      </c>
      <c r="D202" s="88">
        <f t="shared" si="80"/>
        <v>1.25</v>
      </c>
      <c r="E202" s="70">
        <f t="shared" si="73"/>
        <v>0</v>
      </c>
      <c r="F202" s="70">
        <f t="shared" si="74"/>
        <v>0</v>
      </c>
      <c r="G202" s="89">
        <f t="shared" si="75"/>
        <v>1</v>
      </c>
      <c r="H202" s="70">
        <f t="shared" si="65"/>
        <v>1</v>
      </c>
      <c r="I202" s="71">
        <f t="shared" si="85"/>
        <v>0</v>
      </c>
      <c r="J202" s="96"/>
      <c r="K202" s="96"/>
      <c r="L202" s="96"/>
      <c r="M202" s="96"/>
      <c r="N202" s="97"/>
      <c r="O202" s="97"/>
      <c r="P202" s="108">
        <f t="shared" si="81"/>
        <v>0</v>
      </c>
      <c r="Q202" s="75">
        <f t="shared" si="66"/>
        <v>0</v>
      </c>
      <c r="R202" s="91">
        <f>(SUMIF($B$21:B202,B202,$Q$21:Q202))</f>
        <v>0</v>
      </c>
      <c r="S202" s="93">
        <f t="shared" si="91"/>
        <v>-2.4166666666666665</v>
      </c>
      <c r="T202" s="32">
        <f t="shared" si="67"/>
        <v>0</v>
      </c>
      <c r="U202" s="94">
        <f t="shared" si="68"/>
        <v>0</v>
      </c>
      <c r="V202" s="9">
        <f t="shared" si="76"/>
        <v>0</v>
      </c>
      <c r="W202" s="9">
        <f t="shared" si="69"/>
        <v>0</v>
      </c>
      <c r="X202" s="9">
        <f t="shared" si="77"/>
        <v>0</v>
      </c>
      <c r="Y202" s="93">
        <f t="shared" si="70"/>
        <v>0</v>
      </c>
      <c r="Z202" s="93">
        <f t="shared" si="71"/>
        <v>0</v>
      </c>
      <c r="AA202" s="9">
        <f t="shared" si="86"/>
        <v>0</v>
      </c>
      <c r="AB202" s="100"/>
      <c r="AC202" s="101"/>
      <c r="AD202" s="9">
        <f t="shared" si="72"/>
        <v>0</v>
      </c>
      <c r="AE202" s="96"/>
      <c r="AF202" s="98"/>
      <c r="AG202" s="98"/>
      <c r="AH202" s="96"/>
      <c r="AI202" s="96"/>
      <c r="AJ202" s="96"/>
      <c r="AK202" s="99"/>
      <c r="AL202" s="9">
        <f t="shared" si="87"/>
        <v>0</v>
      </c>
      <c r="AM202" s="9">
        <f t="shared" si="88"/>
        <v>7</v>
      </c>
      <c r="AN202" s="9">
        <f t="shared" si="89"/>
        <v>0.125</v>
      </c>
      <c r="AO202" s="113"/>
      <c r="AP202" s="113"/>
      <c r="AQ202" s="113"/>
      <c r="AR202" s="113"/>
      <c r="AS202" s="34">
        <f t="shared" si="82"/>
        <v>44742</v>
      </c>
      <c r="AT202" s="14">
        <f t="shared" si="83"/>
        <v>0</v>
      </c>
      <c r="AU202" s="31"/>
      <c r="AV202" s="31"/>
      <c r="AW202" s="31"/>
      <c r="AX202" s="31"/>
      <c r="AY202" s="31"/>
      <c r="AZ202" s="31"/>
      <c r="BA202" s="31"/>
      <c r="BB202" s="31"/>
      <c r="BC202" s="31"/>
      <c r="BD202" s="31"/>
      <c r="BE202" s="31"/>
      <c r="BF202" s="31"/>
      <c r="BG202" s="31"/>
      <c r="BH202" s="31"/>
      <c r="BI202" s="31"/>
      <c r="BJ202" s="31"/>
      <c r="BK202" s="31"/>
      <c r="BL202" s="31"/>
      <c r="BM202" s="31"/>
      <c r="BN202" s="31"/>
      <c r="BO202" s="31"/>
      <c r="BP202" s="31"/>
      <c r="BQ202" s="31"/>
      <c r="BR202" s="31"/>
      <c r="BS202" s="31"/>
      <c r="BT202" s="31"/>
      <c r="BU202" s="35">
        <f t="shared" si="84"/>
        <v>0</v>
      </c>
    </row>
    <row r="203" spans="1:73" ht="27" customHeight="1" x14ac:dyDescent="0.15">
      <c r="A203" s="29">
        <f t="shared" si="90"/>
        <v>44743</v>
      </c>
      <c r="B203" s="13">
        <f t="shared" si="78"/>
        <v>27</v>
      </c>
      <c r="C203" s="13">
        <f t="shared" si="79"/>
        <v>5</v>
      </c>
      <c r="D203" s="88">
        <f t="shared" si="80"/>
        <v>1.25</v>
      </c>
      <c r="E203" s="70">
        <f t="shared" si="73"/>
        <v>0</v>
      </c>
      <c r="F203" s="70">
        <f t="shared" si="74"/>
        <v>0</v>
      </c>
      <c r="G203" s="89">
        <f t="shared" si="75"/>
        <v>1</v>
      </c>
      <c r="H203" s="70">
        <f t="shared" si="65"/>
        <v>1</v>
      </c>
      <c r="I203" s="71">
        <f t="shared" si="85"/>
        <v>0</v>
      </c>
      <c r="J203" s="96"/>
      <c r="K203" s="96"/>
      <c r="L203" s="96"/>
      <c r="M203" s="96"/>
      <c r="N203" s="97"/>
      <c r="O203" s="97"/>
      <c r="P203" s="108">
        <f t="shared" si="81"/>
        <v>0</v>
      </c>
      <c r="Q203" s="75">
        <f t="shared" si="66"/>
        <v>0</v>
      </c>
      <c r="R203" s="91">
        <f>(SUMIF($B$21:B203,B203,$Q$21:Q203))</f>
        <v>0</v>
      </c>
      <c r="S203" s="93">
        <f t="shared" si="91"/>
        <v>-2.4166666666666665</v>
      </c>
      <c r="T203" s="32">
        <f t="shared" si="67"/>
        <v>0</v>
      </c>
      <c r="U203" s="94">
        <f t="shared" si="68"/>
        <v>0</v>
      </c>
      <c r="V203" s="9">
        <f t="shared" si="76"/>
        <v>0</v>
      </c>
      <c r="W203" s="9">
        <f t="shared" si="69"/>
        <v>0</v>
      </c>
      <c r="X203" s="9">
        <f t="shared" si="77"/>
        <v>0</v>
      </c>
      <c r="Y203" s="93">
        <f t="shared" si="70"/>
        <v>0</v>
      </c>
      <c r="Z203" s="93">
        <f t="shared" si="71"/>
        <v>0</v>
      </c>
      <c r="AA203" s="9">
        <f t="shared" si="86"/>
        <v>0</v>
      </c>
      <c r="AB203" s="100"/>
      <c r="AC203" s="101"/>
      <c r="AD203" s="9">
        <f t="shared" si="72"/>
        <v>0</v>
      </c>
      <c r="AE203" s="96"/>
      <c r="AF203" s="98"/>
      <c r="AG203" s="98"/>
      <c r="AH203" s="96"/>
      <c r="AI203" s="96"/>
      <c r="AJ203" s="96"/>
      <c r="AK203" s="99"/>
      <c r="AL203" s="9">
        <f t="shared" si="87"/>
        <v>0</v>
      </c>
      <c r="AM203" s="9">
        <f t="shared" si="88"/>
        <v>7</v>
      </c>
      <c r="AN203" s="9">
        <f t="shared" si="89"/>
        <v>0.125</v>
      </c>
      <c r="AO203" s="113"/>
      <c r="AP203" s="113"/>
      <c r="AQ203" s="113"/>
      <c r="AR203" s="113"/>
      <c r="AS203" s="34">
        <f t="shared" si="82"/>
        <v>44743</v>
      </c>
      <c r="AT203" s="14">
        <f t="shared" si="83"/>
        <v>0</v>
      </c>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5">
        <f t="shared" si="84"/>
        <v>0</v>
      </c>
    </row>
    <row r="204" spans="1:73" ht="27" customHeight="1" x14ac:dyDescent="0.15">
      <c r="A204" s="29">
        <f t="shared" si="90"/>
        <v>44744</v>
      </c>
      <c r="B204" s="13">
        <f t="shared" si="78"/>
        <v>27</v>
      </c>
      <c r="C204" s="13">
        <f t="shared" si="79"/>
        <v>6</v>
      </c>
      <c r="D204" s="88">
        <f t="shared" si="80"/>
        <v>1.25</v>
      </c>
      <c r="E204" s="70">
        <f t="shared" si="73"/>
        <v>0</v>
      </c>
      <c r="F204" s="70">
        <f t="shared" si="74"/>
        <v>0</v>
      </c>
      <c r="G204" s="89">
        <f t="shared" si="75"/>
        <v>1</v>
      </c>
      <c r="H204" s="70">
        <f t="shared" si="65"/>
        <v>1</v>
      </c>
      <c r="I204" s="71">
        <f t="shared" si="85"/>
        <v>0</v>
      </c>
      <c r="J204" s="96"/>
      <c r="K204" s="96"/>
      <c r="L204" s="96"/>
      <c r="M204" s="96"/>
      <c r="N204" s="97"/>
      <c r="O204" s="97"/>
      <c r="P204" s="108">
        <f t="shared" si="81"/>
        <v>0</v>
      </c>
      <c r="Q204" s="75">
        <f t="shared" si="66"/>
        <v>0</v>
      </c>
      <c r="R204" s="91">
        <f>(SUMIF($B$21:B204,B204,$Q$21:Q204))</f>
        <v>0</v>
      </c>
      <c r="S204" s="93">
        <f t="shared" si="91"/>
        <v>-2.4166666666666665</v>
      </c>
      <c r="T204" s="32">
        <f t="shared" si="67"/>
        <v>0</v>
      </c>
      <c r="U204" s="94">
        <f t="shared" si="68"/>
        <v>0</v>
      </c>
      <c r="V204" s="9">
        <f t="shared" si="76"/>
        <v>0</v>
      </c>
      <c r="W204" s="9">
        <f t="shared" si="69"/>
        <v>0</v>
      </c>
      <c r="X204" s="9">
        <f t="shared" si="77"/>
        <v>0</v>
      </c>
      <c r="Y204" s="93">
        <f t="shared" si="70"/>
        <v>0</v>
      </c>
      <c r="Z204" s="93">
        <f t="shared" si="71"/>
        <v>0</v>
      </c>
      <c r="AA204" s="9">
        <f t="shared" si="86"/>
        <v>0</v>
      </c>
      <c r="AB204" s="100"/>
      <c r="AC204" s="101"/>
      <c r="AD204" s="9">
        <f t="shared" si="72"/>
        <v>0</v>
      </c>
      <c r="AE204" s="96"/>
      <c r="AF204" s="98"/>
      <c r="AG204" s="98"/>
      <c r="AH204" s="96"/>
      <c r="AI204" s="96"/>
      <c r="AJ204" s="96"/>
      <c r="AK204" s="99"/>
      <c r="AL204" s="9">
        <f t="shared" si="87"/>
        <v>0</v>
      </c>
      <c r="AM204" s="9">
        <f t="shared" si="88"/>
        <v>7</v>
      </c>
      <c r="AN204" s="9">
        <f t="shared" si="89"/>
        <v>0.125</v>
      </c>
      <c r="AO204" s="113"/>
      <c r="AP204" s="113"/>
      <c r="AQ204" s="113"/>
      <c r="AR204" s="113"/>
      <c r="AS204" s="34">
        <f t="shared" si="82"/>
        <v>44744</v>
      </c>
      <c r="AT204" s="14">
        <f t="shared" si="83"/>
        <v>0</v>
      </c>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31"/>
      <c r="BS204" s="31"/>
      <c r="BT204" s="31"/>
      <c r="BU204" s="35">
        <f t="shared" si="84"/>
        <v>0</v>
      </c>
    </row>
    <row r="205" spans="1:73" ht="27" customHeight="1" x14ac:dyDescent="0.15">
      <c r="A205" s="29">
        <f t="shared" si="90"/>
        <v>44745</v>
      </c>
      <c r="B205" s="13">
        <f t="shared" si="78"/>
        <v>27</v>
      </c>
      <c r="C205" s="13">
        <f t="shared" si="79"/>
        <v>7</v>
      </c>
      <c r="D205" s="88">
        <f t="shared" si="80"/>
        <v>1.25</v>
      </c>
      <c r="E205" s="70">
        <f t="shared" si="73"/>
        <v>0</v>
      </c>
      <c r="F205" s="70">
        <f t="shared" si="74"/>
        <v>0</v>
      </c>
      <c r="G205" s="89">
        <f t="shared" si="75"/>
        <v>1.5</v>
      </c>
      <c r="H205" s="70">
        <f t="shared" si="65"/>
        <v>1</v>
      </c>
      <c r="I205" s="71">
        <f t="shared" si="85"/>
        <v>0</v>
      </c>
      <c r="J205" s="96"/>
      <c r="K205" s="96"/>
      <c r="L205" s="96"/>
      <c r="M205" s="96"/>
      <c r="N205" s="97"/>
      <c r="O205" s="97"/>
      <c r="P205" s="108">
        <f t="shared" si="81"/>
        <v>0</v>
      </c>
      <c r="Q205" s="75">
        <f t="shared" si="66"/>
        <v>0</v>
      </c>
      <c r="R205" s="91">
        <f>(SUMIF($B$21:B205,B205,$Q$21:Q205))</f>
        <v>0</v>
      </c>
      <c r="S205" s="93">
        <f t="shared" si="91"/>
        <v>-2.4166666666666665</v>
      </c>
      <c r="T205" s="32">
        <f t="shared" si="67"/>
        <v>0</v>
      </c>
      <c r="U205" s="94">
        <f t="shared" si="68"/>
        <v>0</v>
      </c>
      <c r="V205" s="9">
        <f t="shared" si="76"/>
        <v>0</v>
      </c>
      <c r="W205" s="9">
        <f t="shared" si="69"/>
        <v>0</v>
      </c>
      <c r="X205" s="9">
        <f t="shared" si="77"/>
        <v>0</v>
      </c>
      <c r="Y205" s="93">
        <f t="shared" si="70"/>
        <v>0</v>
      </c>
      <c r="Z205" s="93">
        <f t="shared" si="71"/>
        <v>0</v>
      </c>
      <c r="AA205" s="9">
        <f t="shared" si="86"/>
        <v>0</v>
      </c>
      <c r="AB205" s="100"/>
      <c r="AC205" s="101"/>
      <c r="AD205" s="9">
        <f t="shared" si="72"/>
        <v>0</v>
      </c>
      <c r="AE205" s="96"/>
      <c r="AF205" s="98"/>
      <c r="AG205" s="98"/>
      <c r="AH205" s="96"/>
      <c r="AI205" s="96"/>
      <c r="AJ205" s="96"/>
      <c r="AK205" s="99"/>
      <c r="AL205" s="9">
        <f t="shared" si="87"/>
        <v>0</v>
      </c>
      <c r="AM205" s="9">
        <f t="shared" si="88"/>
        <v>7</v>
      </c>
      <c r="AN205" s="9">
        <f t="shared" si="89"/>
        <v>0.125</v>
      </c>
      <c r="AO205" s="113"/>
      <c r="AP205" s="113"/>
      <c r="AQ205" s="113"/>
      <c r="AR205" s="113"/>
      <c r="AS205" s="34">
        <f t="shared" si="82"/>
        <v>44745</v>
      </c>
      <c r="AT205" s="14">
        <f t="shared" si="83"/>
        <v>0</v>
      </c>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31"/>
      <c r="BS205" s="31"/>
      <c r="BT205" s="31"/>
      <c r="BU205" s="35">
        <f t="shared" si="84"/>
        <v>0</v>
      </c>
    </row>
    <row r="206" spans="1:73" ht="27" customHeight="1" x14ac:dyDescent="0.15">
      <c r="A206" s="29">
        <f t="shared" si="90"/>
        <v>44746</v>
      </c>
      <c r="B206" s="13">
        <f t="shared" si="78"/>
        <v>27</v>
      </c>
      <c r="C206" s="13">
        <f t="shared" si="79"/>
        <v>1</v>
      </c>
      <c r="D206" s="88">
        <f t="shared" si="80"/>
        <v>1.25</v>
      </c>
      <c r="E206" s="70">
        <f t="shared" si="73"/>
        <v>0</v>
      </c>
      <c r="F206" s="70">
        <f t="shared" si="74"/>
        <v>0</v>
      </c>
      <c r="G206" s="89">
        <f t="shared" si="75"/>
        <v>1</v>
      </c>
      <c r="H206" s="70">
        <f t="shared" si="65"/>
        <v>1</v>
      </c>
      <c r="I206" s="71">
        <f t="shared" si="85"/>
        <v>0</v>
      </c>
      <c r="J206" s="96"/>
      <c r="K206" s="96"/>
      <c r="L206" s="96"/>
      <c r="M206" s="96"/>
      <c r="N206" s="97"/>
      <c r="O206" s="97"/>
      <c r="P206" s="108">
        <f t="shared" si="81"/>
        <v>0</v>
      </c>
      <c r="Q206" s="75">
        <f t="shared" si="66"/>
        <v>0</v>
      </c>
      <c r="R206" s="91">
        <f>(SUMIF($B$21:B206,B206,$Q$21:Q206))</f>
        <v>0</v>
      </c>
      <c r="S206" s="93">
        <f t="shared" si="91"/>
        <v>-2.4166666666666665</v>
      </c>
      <c r="T206" s="32">
        <f t="shared" si="67"/>
        <v>0</v>
      </c>
      <c r="U206" s="94">
        <f t="shared" si="68"/>
        <v>0</v>
      </c>
      <c r="V206" s="9">
        <f t="shared" si="76"/>
        <v>0</v>
      </c>
      <c r="W206" s="9">
        <f t="shared" si="69"/>
        <v>0</v>
      </c>
      <c r="X206" s="9">
        <f t="shared" si="77"/>
        <v>0</v>
      </c>
      <c r="Y206" s="93">
        <f t="shared" si="70"/>
        <v>0</v>
      </c>
      <c r="Z206" s="93">
        <f t="shared" si="71"/>
        <v>0</v>
      </c>
      <c r="AA206" s="9">
        <f t="shared" si="86"/>
        <v>0</v>
      </c>
      <c r="AB206" s="100"/>
      <c r="AC206" s="101"/>
      <c r="AD206" s="9">
        <f t="shared" si="72"/>
        <v>0</v>
      </c>
      <c r="AE206" s="96"/>
      <c r="AF206" s="98"/>
      <c r="AG206" s="98"/>
      <c r="AH206" s="96"/>
      <c r="AI206" s="96"/>
      <c r="AJ206" s="96"/>
      <c r="AK206" s="99"/>
      <c r="AL206" s="9">
        <f t="shared" si="87"/>
        <v>0</v>
      </c>
      <c r="AM206" s="9">
        <f t="shared" si="88"/>
        <v>7</v>
      </c>
      <c r="AN206" s="9">
        <f t="shared" si="89"/>
        <v>0.125</v>
      </c>
      <c r="AO206" s="113"/>
      <c r="AP206" s="113"/>
      <c r="AQ206" s="113"/>
      <c r="AR206" s="113"/>
      <c r="AS206" s="34">
        <f t="shared" si="82"/>
        <v>44746</v>
      </c>
      <c r="AT206" s="14">
        <f t="shared" si="83"/>
        <v>0</v>
      </c>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5">
        <f t="shared" si="84"/>
        <v>0</v>
      </c>
    </row>
    <row r="207" spans="1:73" ht="27" customHeight="1" x14ac:dyDescent="0.15">
      <c r="A207" s="29">
        <f t="shared" si="90"/>
        <v>44747</v>
      </c>
      <c r="B207" s="13">
        <f t="shared" si="78"/>
        <v>28</v>
      </c>
      <c r="C207" s="13">
        <f t="shared" si="79"/>
        <v>2</v>
      </c>
      <c r="D207" s="88">
        <f t="shared" si="80"/>
        <v>1.25</v>
      </c>
      <c r="E207" s="70">
        <f t="shared" si="73"/>
        <v>0</v>
      </c>
      <c r="F207" s="70">
        <f t="shared" si="74"/>
        <v>0</v>
      </c>
      <c r="G207" s="89">
        <f t="shared" si="75"/>
        <v>1</v>
      </c>
      <c r="H207" s="70">
        <f t="shared" si="65"/>
        <v>1</v>
      </c>
      <c r="I207" s="71">
        <f t="shared" si="85"/>
        <v>0</v>
      </c>
      <c r="J207" s="96"/>
      <c r="K207" s="96"/>
      <c r="L207" s="96"/>
      <c r="M207" s="96"/>
      <c r="N207" s="97"/>
      <c r="O207" s="97"/>
      <c r="P207" s="108">
        <f t="shared" si="81"/>
        <v>0</v>
      </c>
      <c r="Q207" s="75">
        <f t="shared" si="66"/>
        <v>0</v>
      </c>
      <c r="R207" s="91">
        <f>(SUMIF($B$21:B207,B207,$Q$21:Q207))</f>
        <v>0</v>
      </c>
      <c r="S207" s="93">
        <f t="shared" si="91"/>
        <v>-2.4166666666666665</v>
      </c>
      <c r="T207" s="32">
        <f t="shared" si="67"/>
        <v>0</v>
      </c>
      <c r="U207" s="94">
        <f t="shared" si="68"/>
        <v>0</v>
      </c>
      <c r="V207" s="9">
        <f t="shared" si="76"/>
        <v>0</v>
      </c>
      <c r="W207" s="9">
        <f t="shared" si="69"/>
        <v>0</v>
      </c>
      <c r="X207" s="9">
        <f t="shared" si="77"/>
        <v>0</v>
      </c>
      <c r="Y207" s="93">
        <f t="shared" si="70"/>
        <v>0</v>
      </c>
      <c r="Z207" s="93">
        <f t="shared" si="71"/>
        <v>0</v>
      </c>
      <c r="AA207" s="9">
        <f t="shared" si="86"/>
        <v>0</v>
      </c>
      <c r="AB207" s="100"/>
      <c r="AC207" s="101"/>
      <c r="AD207" s="9">
        <f t="shared" si="72"/>
        <v>0</v>
      </c>
      <c r="AE207" s="96"/>
      <c r="AF207" s="98"/>
      <c r="AG207" s="98"/>
      <c r="AH207" s="96"/>
      <c r="AI207" s="96"/>
      <c r="AJ207" s="96"/>
      <c r="AK207" s="99"/>
      <c r="AL207" s="9">
        <f t="shared" si="87"/>
        <v>0</v>
      </c>
      <c r="AM207" s="9">
        <f t="shared" si="88"/>
        <v>7</v>
      </c>
      <c r="AN207" s="9">
        <f t="shared" si="89"/>
        <v>0.125</v>
      </c>
      <c r="AO207" s="113"/>
      <c r="AP207" s="113"/>
      <c r="AQ207" s="113"/>
      <c r="AR207" s="113"/>
      <c r="AS207" s="34">
        <f t="shared" si="82"/>
        <v>44747</v>
      </c>
      <c r="AT207" s="14">
        <f t="shared" si="83"/>
        <v>0</v>
      </c>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31"/>
      <c r="BS207" s="31"/>
      <c r="BT207" s="31"/>
      <c r="BU207" s="35">
        <f t="shared" si="84"/>
        <v>0</v>
      </c>
    </row>
    <row r="208" spans="1:73" ht="27" customHeight="1" x14ac:dyDescent="0.15">
      <c r="A208" s="29">
        <f t="shared" si="90"/>
        <v>44748</v>
      </c>
      <c r="B208" s="13">
        <f t="shared" si="78"/>
        <v>28</v>
      </c>
      <c r="C208" s="13">
        <f t="shared" si="79"/>
        <v>3</v>
      </c>
      <c r="D208" s="88">
        <f t="shared" si="80"/>
        <v>1.25</v>
      </c>
      <c r="E208" s="70">
        <f t="shared" si="73"/>
        <v>0</v>
      </c>
      <c r="F208" s="70">
        <f t="shared" si="74"/>
        <v>0</v>
      </c>
      <c r="G208" s="89">
        <f t="shared" si="75"/>
        <v>1</v>
      </c>
      <c r="H208" s="70">
        <f t="shared" si="65"/>
        <v>1</v>
      </c>
      <c r="I208" s="71">
        <f t="shared" si="85"/>
        <v>0</v>
      </c>
      <c r="J208" s="96"/>
      <c r="K208" s="96"/>
      <c r="L208" s="96"/>
      <c r="M208" s="96"/>
      <c r="N208" s="97"/>
      <c r="O208" s="97"/>
      <c r="P208" s="108">
        <f t="shared" si="81"/>
        <v>0</v>
      </c>
      <c r="Q208" s="75">
        <f t="shared" si="66"/>
        <v>0</v>
      </c>
      <c r="R208" s="91">
        <f>(SUMIF($B$21:B208,B208,$Q$21:Q208))</f>
        <v>0</v>
      </c>
      <c r="S208" s="93">
        <f t="shared" si="91"/>
        <v>-2.4166666666666665</v>
      </c>
      <c r="T208" s="32">
        <f t="shared" si="67"/>
        <v>0</v>
      </c>
      <c r="U208" s="94">
        <f t="shared" si="68"/>
        <v>0</v>
      </c>
      <c r="V208" s="9">
        <f t="shared" si="76"/>
        <v>0</v>
      </c>
      <c r="W208" s="9">
        <f t="shared" si="69"/>
        <v>0</v>
      </c>
      <c r="X208" s="9">
        <f t="shared" si="77"/>
        <v>0</v>
      </c>
      <c r="Y208" s="93">
        <f t="shared" si="70"/>
        <v>0</v>
      </c>
      <c r="Z208" s="93">
        <f t="shared" si="71"/>
        <v>0</v>
      </c>
      <c r="AA208" s="9">
        <f t="shared" si="86"/>
        <v>0</v>
      </c>
      <c r="AB208" s="100"/>
      <c r="AC208" s="101"/>
      <c r="AD208" s="9">
        <f t="shared" si="72"/>
        <v>0</v>
      </c>
      <c r="AE208" s="96"/>
      <c r="AF208" s="98"/>
      <c r="AG208" s="98"/>
      <c r="AH208" s="96"/>
      <c r="AI208" s="96"/>
      <c r="AJ208" s="96"/>
      <c r="AK208" s="99"/>
      <c r="AL208" s="9">
        <f t="shared" si="87"/>
        <v>0</v>
      </c>
      <c r="AM208" s="9">
        <f t="shared" si="88"/>
        <v>7</v>
      </c>
      <c r="AN208" s="9">
        <f t="shared" si="89"/>
        <v>0.125</v>
      </c>
      <c r="AO208" s="113"/>
      <c r="AP208" s="113"/>
      <c r="AQ208" s="113"/>
      <c r="AR208" s="113"/>
      <c r="AS208" s="34">
        <f t="shared" si="82"/>
        <v>44748</v>
      </c>
      <c r="AT208" s="14">
        <f t="shared" si="83"/>
        <v>0</v>
      </c>
      <c r="AU208" s="31"/>
      <c r="AV208" s="31"/>
      <c r="AW208" s="31"/>
      <c r="AX208" s="31"/>
      <c r="AY208" s="31"/>
      <c r="AZ208" s="31"/>
      <c r="BA208" s="31"/>
      <c r="BB208" s="31"/>
      <c r="BC208" s="31"/>
      <c r="BD208" s="31"/>
      <c r="BE208" s="31"/>
      <c r="BF208" s="31"/>
      <c r="BG208" s="31"/>
      <c r="BH208" s="31"/>
      <c r="BI208" s="31"/>
      <c r="BJ208" s="31"/>
      <c r="BK208" s="31"/>
      <c r="BL208" s="31"/>
      <c r="BM208" s="31"/>
      <c r="BN208" s="31"/>
      <c r="BO208" s="31"/>
      <c r="BP208" s="31"/>
      <c r="BQ208" s="31"/>
      <c r="BR208" s="31"/>
      <c r="BS208" s="31"/>
      <c r="BT208" s="31"/>
      <c r="BU208" s="35">
        <f t="shared" si="84"/>
        <v>0</v>
      </c>
    </row>
    <row r="209" spans="1:73" ht="27" customHeight="1" x14ac:dyDescent="0.15">
      <c r="A209" s="29">
        <f t="shared" si="90"/>
        <v>44749</v>
      </c>
      <c r="B209" s="13">
        <f t="shared" si="78"/>
        <v>28</v>
      </c>
      <c r="C209" s="13">
        <f t="shared" si="79"/>
        <v>4</v>
      </c>
      <c r="D209" s="88">
        <f t="shared" si="80"/>
        <v>1.25</v>
      </c>
      <c r="E209" s="70">
        <f t="shared" si="73"/>
        <v>0</v>
      </c>
      <c r="F209" s="70">
        <f t="shared" si="74"/>
        <v>0</v>
      </c>
      <c r="G209" s="89">
        <f t="shared" si="75"/>
        <v>1</v>
      </c>
      <c r="H209" s="70">
        <f t="shared" si="65"/>
        <v>1</v>
      </c>
      <c r="I209" s="71">
        <f t="shared" si="85"/>
        <v>0</v>
      </c>
      <c r="J209" s="96"/>
      <c r="K209" s="96"/>
      <c r="L209" s="96"/>
      <c r="M209" s="96"/>
      <c r="N209" s="97"/>
      <c r="O209" s="97"/>
      <c r="P209" s="108">
        <f t="shared" si="81"/>
        <v>0</v>
      </c>
      <c r="Q209" s="75">
        <f t="shared" si="66"/>
        <v>0</v>
      </c>
      <c r="R209" s="91">
        <f>(SUMIF($B$21:B209,B209,$Q$21:Q209))</f>
        <v>0</v>
      </c>
      <c r="S209" s="93">
        <f t="shared" si="91"/>
        <v>-2.4166666666666665</v>
      </c>
      <c r="T209" s="32">
        <f t="shared" si="67"/>
        <v>0</v>
      </c>
      <c r="U209" s="94">
        <f t="shared" si="68"/>
        <v>0</v>
      </c>
      <c r="V209" s="9">
        <f t="shared" si="76"/>
        <v>0</v>
      </c>
      <c r="W209" s="9">
        <f t="shared" si="69"/>
        <v>0</v>
      </c>
      <c r="X209" s="9">
        <f t="shared" si="77"/>
        <v>0</v>
      </c>
      <c r="Y209" s="93">
        <f t="shared" si="70"/>
        <v>0</v>
      </c>
      <c r="Z209" s="93">
        <f t="shared" si="71"/>
        <v>0</v>
      </c>
      <c r="AA209" s="9">
        <f t="shared" si="86"/>
        <v>0</v>
      </c>
      <c r="AB209" s="100"/>
      <c r="AC209" s="101"/>
      <c r="AD209" s="9">
        <f t="shared" si="72"/>
        <v>0</v>
      </c>
      <c r="AE209" s="96"/>
      <c r="AF209" s="98"/>
      <c r="AG209" s="98"/>
      <c r="AH209" s="96"/>
      <c r="AI209" s="96"/>
      <c r="AJ209" s="96"/>
      <c r="AK209" s="99"/>
      <c r="AL209" s="9">
        <f t="shared" si="87"/>
        <v>0</v>
      </c>
      <c r="AM209" s="9">
        <f t="shared" si="88"/>
        <v>7</v>
      </c>
      <c r="AN209" s="9">
        <f t="shared" si="89"/>
        <v>0.125</v>
      </c>
      <c r="AO209" s="113"/>
      <c r="AP209" s="113"/>
      <c r="AQ209" s="113"/>
      <c r="AR209" s="113"/>
      <c r="AS209" s="34">
        <f t="shared" si="82"/>
        <v>44749</v>
      </c>
      <c r="AT209" s="14">
        <f t="shared" si="83"/>
        <v>0</v>
      </c>
      <c r="AU209" s="31"/>
      <c r="AV209" s="31"/>
      <c r="AW209" s="31"/>
      <c r="AX209" s="31"/>
      <c r="AY209" s="31"/>
      <c r="AZ209" s="31"/>
      <c r="BA209" s="31"/>
      <c r="BB209" s="31"/>
      <c r="BC209" s="31"/>
      <c r="BD209" s="31"/>
      <c r="BE209" s="31"/>
      <c r="BF209" s="31"/>
      <c r="BG209" s="31"/>
      <c r="BH209" s="31"/>
      <c r="BI209" s="31"/>
      <c r="BJ209" s="31"/>
      <c r="BK209" s="31"/>
      <c r="BL209" s="31"/>
      <c r="BM209" s="31"/>
      <c r="BN209" s="31"/>
      <c r="BO209" s="31"/>
      <c r="BP209" s="31"/>
      <c r="BQ209" s="31"/>
      <c r="BR209" s="31"/>
      <c r="BS209" s="31"/>
      <c r="BT209" s="31"/>
      <c r="BU209" s="35">
        <f t="shared" si="84"/>
        <v>0</v>
      </c>
    </row>
    <row r="210" spans="1:73" ht="27" customHeight="1" x14ac:dyDescent="0.15">
      <c r="A210" s="29">
        <f t="shared" si="90"/>
        <v>44750</v>
      </c>
      <c r="B210" s="13">
        <f t="shared" si="78"/>
        <v>28</v>
      </c>
      <c r="C210" s="13">
        <f t="shared" si="79"/>
        <v>5</v>
      </c>
      <c r="D210" s="88">
        <f t="shared" si="80"/>
        <v>1.25</v>
      </c>
      <c r="E210" s="70">
        <f t="shared" si="73"/>
        <v>0</v>
      </c>
      <c r="F210" s="70">
        <f t="shared" si="74"/>
        <v>0</v>
      </c>
      <c r="G210" s="89">
        <f t="shared" si="75"/>
        <v>1</v>
      </c>
      <c r="H210" s="70">
        <f t="shared" si="65"/>
        <v>1</v>
      </c>
      <c r="I210" s="71">
        <f t="shared" si="85"/>
        <v>0</v>
      </c>
      <c r="J210" s="96"/>
      <c r="K210" s="96"/>
      <c r="L210" s="96"/>
      <c r="M210" s="96"/>
      <c r="N210" s="97"/>
      <c r="O210" s="97"/>
      <c r="P210" s="108">
        <f t="shared" si="81"/>
        <v>0</v>
      </c>
      <c r="Q210" s="75">
        <f t="shared" si="66"/>
        <v>0</v>
      </c>
      <c r="R210" s="91">
        <f>(SUMIF($B$21:B210,B210,$Q$21:Q210))</f>
        <v>0</v>
      </c>
      <c r="S210" s="93">
        <f t="shared" si="91"/>
        <v>-2.4166666666666665</v>
      </c>
      <c r="T210" s="32">
        <f t="shared" si="67"/>
        <v>0</v>
      </c>
      <c r="U210" s="94">
        <f t="shared" si="68"/>
        <v>0</v>
      </c>
      <c r="V210" s="9">
        <f t="shared" si="76"/>
        <v>0</v>
      </c>
      <c r="W210" s="9">
        <f t="shared" si="69"/>
        <v>0</v>
      </c>
      <c r="X210" s="9">
        <f t="shared" si="77"/>
        <v>0</v>
      </c>
      <c r="Y210" s="93">
        <f t="shared" si="70"/>
        <v>0</v>
      </c>
      <c r="Z210" s="93">
        <f t="shared" si="71"/>
        <v>0</v>
      </c>
      <c r="AA210" s="9">
        <f t="shared" si="86"/>
        <v>0</v>
      </c>
      <c r="AB210" s="100"/>
      <c r="AC210" s="101"/>
      <c r="AD210" s="9">
        <f t="shared" si="72"/>
        <v>0</v>
      </c>
      <c r="AE210" s="96"/>
      <c r="AF210" s="98"/>
      <c r="AG210" s="98"/>
      <c r="AH210" s="96"/>
      <c r="AI210" s="96"/>
      <c r="AJ210" s="96"/>
      <c r="AK210" s="99"/>
      <c r="AL210" s="9">
        <f t="shared" si="87"/>
        <v>0</v>
      </c>
      <c r="AM210" s="9">
        <f t="shared" si="88"/>
        <v>7</v>
      </c>
      <c r="AN210" s="9">
        <f t="shared" si="89"/>
        <v>0.125</v>
      </c>
      <c r="AO210" s="113"/>
      <c r="AP210" s="113"/>
      <c r="AQ210" s="113"/>
      <c r="AR210" s="113"/>
      <c r="AS210" s="34">
        <f t="shared" si="82"/>
        <v>44750</v>
      </c>
      <c r="AT210" s="14">
        <f t="shared" si="83"/>
        <v>0</v>
      </c>
      <c r="AU210" s="31"/>
      <c r="AV210" s="31"/>
      <c r="AW210" s="31"/>
      <c r="AX210" s="31"/>
      <c r="AY210" s="31"/>
      <c r="AZ210" s="31"/>
      <c r="BA210" s="31"/>
      <c r="BB210" s="31"/>
      <c r="BC210" s="31"/>
      <c r="BD210" s="31"/>
      <c r="BE210" s="31"/>
      <c r="BF210" s="31"/>
      <c r="BG210" s="31"/>
      <c r="BH210" s="31"/>
      <c r="BI210" s="31"/>
      <c r="BJ210" s="31"/>
      <c r="BK210" s="31"/>
      <c r="BL210" s="31"/>
      <c r="BM210" s="31"/>
      <c r="BN210" s="31"/>
      <c r="BO210" s="31"/>
      <c r="BP210" s="31"/>
      <c r="BQ210" s="31"/>
      <c r="BR210" s="31"/>
      <c r="BS210" s="31"/>
      <c r="BT210" s="31"/>
      <c r="BU210" s="35">
        <f t="shared" si="84"/>
        <v>0</v>
      </c>
    </row>
    <row r="211" spans="1:73" ht="27" customHeight="1" x14ac:dyDescent="0.15">
      <c r="A211" s="29">
        <f t="shared" si="90"/>
        <v>44751</v>
      </c>
      <c r="B211" s="13">
        <f t="shared" si="78"/>
        <v>28</v>
      </c>
      <c r="C211" s="13">
        <f t="shared" si="79"/>
        <v>6</v>
      </c>
      <c r="D211" s="88">
        <f t="shared" si="80"/>
        <v>1.25</v>
      </c>
      <c r="E211" s="70">
        <f t="shared" si="73"/>
        <v>0</v>
      </c>
      <c r="F211" s="70">
        <f t="shared" si="74"/>
        <v>0</v>
      </c>
      <c r="G211" s="89">
        <f t="shared" si="75"/>
        <v>1</v>
      </c>
      <c r="H211" s="70">
        <f t="shared" ref="H211:H274" si="92">IF(OR($A$2=A211,$A$3=A211,$A$4=A211,$A$5=A211,$A$6=A211,$A$7=A211,$A$8=A211,$A$9=A211,$A$10=A211),$Z$11,1)</f>
        <v>1</v>
      </c>
      <c r="I211" s="71">
        <f t="shared" si="85"/>
        <v>0</v>
      </c>
      <c r="J211" s="96"/>
      <c r="K211" s="96"/>
      <c r="L211" s="96"/>
      <c r="M211" s="96"/>
      <c r="N211" s="97"/>
      <c r="O211" s="97"/>
      <c r="P211" s="108">
        <f t="shared" si="81"/>
        <v>0</v>
      </c>
      <c r="Q211" s="75">
        <f t="shared" ref="Q211:Q274" si="93">P211+AD211+Z211+AE211+AI211-AH211+AG211</f>
        <v>0</v>
      </c>
      <c r="R211" s="91">
        <f>(SUMIF($B$21:B211,B211,$Q$21:Q211))</f>
        <v>0</v>
      </c>
      <c r="S211" s="93">
        <f t="shared" si="91"/>
        <v>-2.4166666666666665</v>
      </c>
      <c r="T211" s="32">
        <f t="shared" ref="T211:T274" si="94">IF(P211&gt;$AN$12,P211-$AN$12,0)</f>
        <v>0</v>
      </c>
      <c r="U211" s="94">
        <f t="shared" ref="U211:U274" si="95">((K211-J211+N(K211&lt;J211)+(M211-L211+N(M211&lt;L211))+N211-O211))*MAX(G211,H211)-P211-AD211</f>
        <v>0</v>
      </c>
      <c r="V211" s="9">
        <f t="shared" si="76"/>
        <v>0</v>
      </c>
      <c r="W211" s="9">
        <f t="shared" ref="W211:W274" si="96">((P211-T211)*$Z$13)-P211+T211</f>
        <v>0</v>
      </c>
      <c r="X211" s="9">
        <f t="shared" si="77"/>
        <v>0</v>
      </c>
      <c r="Y211" s="93">
        <f t="shared" ref="Y211:Y274" si="97">IF(AA211&lt;=$U$15,AA211*$T$15-AA211,AA211*$Z$15-AA211-(E211*$U$15))</f>
        <v>0</v>
      </c>
      <c r="Z211" s="93">
        <f t="shared" ref="Z211:Z274" si="98">U211+V211+W211+X211+Y211</f>
        <v>0</v>
      </c>
      <c r="AA211" s="9">
        <f t="shared" si="86"/>
        <v>0</v>
      </c>
      <c r="AB211" s="100"/>
      <c r="AC211" s="101"/>
      <c r="AD211" s="9">
        <f t="shared" ref="AD211:AD274" si="99">(MAX(,MIN($AN$14+($AM$14&gt;$AN$14),K211+(J211&gt;K211))-MAX($AM$14,J211))+MAX(,(MIN($AN$14,K211+(J211&gt;K211))-J211)*($AM$14&gt;$AN$14))+MAX(,MIN($AN$14+($AM$14&gt;$AN$14),M211+0)-$AM$14)*(J211&gt;K211))+(MAX(,MIN($AN$14+($AM$14&gt;$AN$14),M211+(L211&gt;M211))-MAX($AM$14,L211))+MAX(,(MIN($AN$14,M211+(L211&gt;M211))-L211)*($AM$14&gt;$AN$14))+MAX(,MIN($AN$14+($AM$14&gt;$AN$14),M211+0)-$AM$14)*(L211&gt;M211))+AC211-AB211</f>
        <v>0</v>
      </c>
      <c r="AE211" s="96"/>
      <c r="AF211" s="98"/>
      <c r="AG211" s="98"/>
      <c r="AH211" s="96"/>
      <c r="AI211" s="96"/>
      <c r="AJ211" s="96"/>
      <c r="AK211" s="99"/>
      <c r="AL211" s="9">
        <f t="shared" si="87"/>
        <v>0</v>
      </c>
      <c r="AM211" s="9">
        <f t="shared" si="88"/>
        <v>7</v>
      </c>
      <c r="AN211" s="9">
        <f t="shared" si="89"/>
        <v>0.125</v>
      </c>
      <c r="AO211" s="113"/>
      <c r="AP211" s="113"/>
      <c r="AQ211" s="113"/>
      <c r="AR211" s="113"/>
      <c r="AS211" s="34">
        <f t="shared" si="82"/>
        <v>44751</v>
      </c>
      <c r="AT211" s="14">
        <f t="shared" si="83"/>
        <v>0</v>
      </c>
      <c r="AU211" s="31"/>
      <c r="AV211" s="31"/>
      <c r="AW211" s="31"/>
      <c r="AX211" s="31"/>
      <c r="AY211" s="31"/>
      <c r="AZ211" s="31"/>
      <c r="BA211" s="31"/>
      <c r="BB211" s="31"/>
      <c r="BC211" s="31"/>
      <c r="BD211" s="31"/>
      <c r="BE211" s="31"/>
      <c r="BF211" s="31"/>
      <c r="BG211" s="31"/>
      <c r="BH211" s="31"/>
      <c r="BI211" s="31"/>
      <c r="BJ211" s="31"/>
      <c r="BK211" s="31"/>
      <c r="BL211" s="31"/>
      <c r="BM211" s="31"/>
      <c r="BN211" s="31"/>
      <c r="BO211" s="31"/>
      <c r="BP211" s="31"/>
      <c r="BQ211" s="31"/>
      <c r="BR211" s="31"/>
      <c r="BS211" s="31"/>
      <c r="BT211" s="31"/>
      <c r="BU211" s="35">
        <f t="shared" si="84"/>
        <v>0</v>
      </c>
    </row>
    <row r="212" spans="1:73" ht="27" customHeight="1" x14ac:dyDescent="0.15">
      <c r="A212" s="29">
        <f t="shared" si="90"/>
        <v>44752</v>
      </c>
      <c r="B212" s="13">
        <f t="shared" si="78"/>
        <v>28</v>
      </c>
      <c r="C212" s="13">
        <f t="shared" si="79"/>
        <v>7</v>
      </c>
      <c r="D212" s="88">
        <f t="shared" si="80"/>
        <v>1.25</v>
      </c>
      <c r="E212" s="70">
        <f t="shared" ref="E212:E275" si="100">IF(T212&gt;=$U$12,$V$12,0)</f>
        <v>0</v>
      </c>
      <c r="F212" s="70">
        <f t="shared" ref="F212:F275" si="101">IF(AA212&gt;=$U$15,$V$15,0)</f>
        <v>0</v>
      </c>
      <c r="G212" s="89">
        <f t="shared" ref="G212:G275" si="102">IF(C212=7,$Z$10,1)</f>
        <v>1.5</v>
      </c>
      <c r="H212" s="70">
        <f t="shared" si="92"/>
        <v>1</v>
      </c>
      <c r="I212" s="71">
        <f t="shared" si="85"/>
        <v>0</v>
      </c>
      <c r="J212" s="96"/>
      <c r="K212" s="96"/>
      <c r="L212" s="96"/>
      <c r="M212" s="96"/>
      <c r="N212" s="97"/>
      <c r="O212" s="97"/>
      <c r="P212" s="108">
        <f t="shared" si="81"/>
        <v>0</v>
      </c>
      <c r="Q212" s="75">
        <f t="shared" si="93"/>
        <v>0</v>
      </c>
      <c r="R212" s="91">
        <f>(SUMIF($B$21:B212,B212,$Q$21:Q212))</f>
        <v>0</v>
      </c>
      <c r="S212" s="93">
        <f t="shared" si="91"/>
        <v>-2.4166666666666665</v>
      </c>
      <c r="T212" s="32">
        <f t="shared" si="94"/>
        <v>0</v>
      </c>
      <c r="U212" s="94">
        <f t="shared" si="95"/>
        <v>0</v>
      </c>
      <c r="V212" s="9">
        <f t="shared" ref="V212:V275" si="103">IF(T212&lt;=$U$12,T212*$T$12-T212,T212*$Z$12-T212-(E212*$U$12))</f>
        <v>0</v>
      </c>
      <c r="W212" s="9">
        <f t="shared" si="96"/>
        <v>0</v>
      </c>
      <c r="X212" s="9">
        <f t="shared" ref="X212:X275" si="104">((AD212+AC212-AB212)*$Z$14)-AD212-AC212+AB212</f>
        <v>0</v>
      </c>
      <c r="Y212" s="93">
        <f t="shared" si="97"/>
        <v>0</v>
      </c>
      <c r="Z212" s="93">
        <f t="shared" si="98"/>
        <v>0</v>
      </c>
      <c r="AA212" s="9">
        <f t="shared" si="86"/>
        <v>0</v>
      </c>
      <c r="AB212" s="100"/>
      <c r="AC212" s="101"/>
      <c r="AD212" s="9">
        <f t="shared" si="99"/>
        <v>0</v>
      </c>
      <c r="AE212" s="96"/>
      <c r="AF212" s="98"/>
      <c r="AG212" s="98"/>
      <c r="AH212" s="96"/>
      <c r="AI212" s="96"/>
      <c r="AJ212" s="96"/>
      <c r="AK212" s="99"/>
      <c r="AL212" s="9">
        <f t="shared" si="87"/>
        <v>0</v>
      </c>
      <c r="AM212" s="9">
        <f t="shared" si="88"/>
        <v>7</v>
      </c>
      <c r="AN212" s="9">
        <f t="shared" si="89"/>
        <v>0.125</v>
      </c>
      <c r="AO212" s="113"/>
      <c r="AP212" s="113"/>
      <c r="AQ212" s="113"/>
      <c r="AR212" s="113"/>
      <c r="AS212" s="34">
        <f t="shared" si="82"/>
        <v>44752</v>
      </c>
      <c r="AT212" s="14">
        <f t="shared" si="83"/>
        <v>0</v>
      </c>
      <c r="AU212" s="31"/>
      <c r="AV212" s="31"/>
      <c r="AW212" s="31"/>
      <c r="AX212" s="31"/>
      <c r="AY212" s="31"/>
      <c r="AZ212" s="31"/>
      <c r="BA212" s="31"/>
      <c r="BB212" s="31"/>
      <c r="BC212" s="31"/>
      <c r="BD212" s="31"/>
      <c r="BE212" s="31"/>
      <c r="BF212" s="31"/>
      <c r="BG212" s="31"/>
      <c r="BH212" s="31"/>
      <c r="BI212" s="31"/>
      <c r="BJ212" s="31"/>
      <c r="BK212" s="31"/>
      <c r="BL212" s="31"/>
      <c r="BM212" s="31"/>
      <c r="BN212" s="31"/>
      <c r="BO212" s="31"/>
      <c r="BP212" s="31"/>
      <c r="BQ212" s="31"/>
      <c r="BR212" s="31"/>
      <c r="BS212" s="31"/>
      <c r="BT212" s="31"/>
      <c r="BU212" s="35">
        <f t="shared" si="84"/>
        <v>0</v>
      </c>
    </row>
    <row r="213" spans="1:73" ht="27" customHeight="1" x14ac:dyDescent="0.15">
      <c r="A213" s="29">
        <f t="shared" si="90"/>
        <v>44753</v>
      </c>
      <c r="B213" s="13">
        <f t="shared" ref="B213:B276" si="105">WEEKNUM(A213,2)</f>
        <v>28</v>
      </c>
      <c r="C213" s="13">
        <f t="shared" ref="C213:C276" si="106">WEEKDAY(A213)</f>
        <v>1</v>
      </c>
      <c r="D213" s="88">
        <f t="shared" ref="D213:D276" si="107">IF(AD213&gt;0,$Z$14,$Z$14)</f>
        <v>1.25</v>
      </c>
      <c r="E213" s="70">
        <f t="shared" si="100"/>
        <v>0</v>
      </c>
      <c r="F213" s="70">
        <f t="shared" si="101"/>
        <v>0</v>
      </c>
      <c r="G213" s="89">
        <f t="shared" si="102"/>
        <v>1</v>
      </c>
      <c r="H213" s="70">
        <f t="shared" si="92"/>
        <v>1</v>
      </c>
      <c r="I213" s="71">
        <f t="shared" si="85"/>
        <v>0</v>
      </c>
      <c r="J213" s="96"/>
      <c r="K213" s="96"/>
      <c r="L213" s="96"/>
      <c r="M213" s="96"/>
      <c r="N213" s="97"/>
      <c r="O213" s="97"/>
      <c r="P213" s="108">
        <f t="shared" ref="P213:P276" si="108">(MAX(,MIN($AN$15+($AM$15&gt;$AN$15),K213+(J213&gt;K213))-MAX($AM$15,J213))+MAX(,(MIN($AN$15,K213+(J213&gt;K213))-J213)*($AM$15&gt;$AN$15))+MAX(,MIN($AN$15+($AM$15&gt;$AN$15),K213+0)-$AM$15)*(J213&gt;K213))+(MAX(,MIN($AN$15+($AM$15&gt;$AN$15),M213+(L213&gt;M213))-MAX($AM$15,L213))+MAX(,(MIN($AN$15,M213+(L213&gt;M213))-L213)*($AM$15&gt;$AN$15))+MAX(,MIN($AN$15+($AM$15&gt;$AN$15),M213+0)-$AM$15)*(L213&gt;M213))+N213-O213</f>
        <v>0</v>
      </c>
      <c r="Q213" s="75">
        <f t="shared" si="93"/>
        <v>0</v>
      </c>
      <c r="R213" s="91">
        <f>(SUMIF($B$21:B213,B213,$Q$21:Q213))</f>
        <v>0</v>
      </c>
      <c r="S213" s="93">
        <f t="shared" si="91"/>
        <v>-2.4166666666666665</v>
      </c>
      <c r="T213" s="32">
        <f t="shared" si="94"/>
        <v>0</v>
      </c>
      <c r="U213" s="94">
        <f t="shared" si="95"/>
        <v>0</v>
      </c>
      <c r="V213" s="9">
        <f t="shared" si="103"/>
        <v>0</v>
      </c>
      <c r="W213" s="9">
        <f t="shared" si="96"/>
        <v>0</v>
      </c>
      <c r="X213" s="9">
        <f t="shared" si="104"/>
        <v>0</v>
      </c>
      <c r="Y213" s="93">
        <f t="shared" si="97"/>
        <v>0</v>
      </c>
      <c r="Z213" s="93">
        <f t="shared" si="98"/>
        <v>0</v>
      </c>
      <c r="AA213" s="9">
        <f t="shared" si="86"/>
        <v>0</v>
      </c>
      <c r="AB213" s="100"/>
      <c r="AC213" s="101"/>
      <c r="AD213" s="9">
        <f t="shared" si="99"/>
        <v>0</v>
      </c>
      <c r="AE213" s="96"/>
      <c r="AF213" s="98"/>
      <c r="AG213" s="98"/>
      <c r="AH213" s="96"/>
      <c r="AI213" s="96"/>
      <c r="AJ213" s="96"/>
      <c r="AK213" s="99"/>
      <c r="AL213" s="9">
        <f t="shared" si="87"/>
        <v>0</v>
      </c>
      <c r="AM213" s="9">
        <f t="shared" si="88"/>
        <v>7</v>
      </c>
      <c r="AN213" s="9">
        <f t="shared" si="89"/>
        <v>0.125</v>
      </c>
      <c r="AO213" s="113"/>
      <c r="AP213" s="113"/>
      <c r="AQ213" s="113"/>
      <c r="AR213" s="113"/>
      <c r="AS213" s="34">
        <f t="shared" ref="AS213:AS276" si="109">A213</f>
        <v>44753</v>
      </c>
      <c r="AT213" s="14">
        <f t="shared" ref="AT213:AT276" si="110">SUM(AU213:BT213)</f>
        <v>0</v>
      </c>
      <c r="AU213" s="31"/>
      <c r="AV213" s="31"/>
      <c r="AW213" s="31"/>
      <c r="AX213" s="31"/>
      <c r="AY213" s="31"/>
      <c r="AZ213" s="31"/>
      <c r="BA213" s="31"/>
      <c r="BB213" s="31"/>
      <c r="BC213" s="31"/>
      <c r="BD213" s="31"/>
      <c r="BE213" s="31"/>
      <c r="BF213" s="31"/>
      <c r="BG213" s="31"/>
      <c r="BH213" s="31"/>
      <c r="BI213" s="31"/>
      <c r="BJ213" s="31"/>
      <c r="BK213" s="31"/>
      <c r="BL213" s="31"/>
      <c r="BM213" s="31"/>
      <c r="BN213" s="31"/>
      <c r="BO213" s="31"/>
      <c r="BP213" s="31"/>
      <c r="BQ213" s="31"/>
      <c r="BR213" s="31"/>
      <c r="BS213" s="31"/>
      <c r="BT213" s="31"/>
      <c r="BU213" s="35">
        <f t="shared" ref="BU213:BU276" si="111">IF(P213=0,0,AT213/P213)</f>
        <v>0</v>
      </c>
    </row>
    <row r="214" spans="1:73" ht="27" customHeight="1" x14ac:dyDescent="0.15">
      <c r="A214" s="29">
        <f t="shared" si="90"/>
        <v>44754</v>
      </c>
      <c r="B214" s="13">
        <f t="shared" si="105"/>
        <v>29</v>
      </c>
      <c r="C214" s="13">
        <f t="shared" si="106"/>
        <v>2</v>
      </c>
      <c r="D214" s="88">
        <f t="shared" si="107"/>
        <v>1.25</v>
      </c>
      <c r="E214" s="70">
        <f t="shared" si="100"/>
        <v>0</v>
      </c>
      <c r="F214" s="70">
        <f t="shared" si="101"/>
        <v>0</v>
      </c>
      <c r="G214" s="89">
        <f t="shared" si="102"/>
        <v>1</v>
      </c>
      <c r="H214" s="70">
        <f t="shared" si="92"/>
        <v>1</v>
      </c>
      <c r="I214" s="71">
        <f t="shared" ref="I214:I277" si="112">IF(ISERROR(VLOOKUP(A214,$A$2:$M$16,1,FALSE)),VLOOKUP(C214,$H$2:$Z$8,18,FALSE),VLOOKUP(A214,$A$2:$M$16,13,FALSE))</f>
        <v>0</v>
      </c>
      <c r="J214" s="96"/>
      <c r="K214" s="96"/>
      <c r="L214" s="96"/>
      <c r="M214" s="96"/>
      <c r="N214" s="97"/>
      <c r="O214" s="97"/>
      <c r="P214" s="108">
        <f t="shared" si="108"/>
        <v>0</v>
      </c>
      <c r="Q214" s="75">
        <f t="shared" si="93"/>
        <v>0</v>
      </c>
      <c r="R214" s="91">
        <f>(SUMIF($B$21:B214,B214,$Q$21:Q214))</f>
        <v>0</v>
      </c>
      <c r="S214" s="93">
        <f t="shared" si="91"/>
        <v>-2.4166666666666665</v>
      </c>
      <c r="T214" s="32">
        <f t="shared" si="94"/>
        <v>0</v>
      </c>
      <c r="U214" s="94">
        <f t="shared" si="95"/>
        <v>0</v>
      </c>
      <c r="V214" s="9">
        <f t="shared" si="103"/>
        <v>0</v>
      </c>
      <c r="W214" s="9">
        <f t="shared" si="96"/>
        <v>0</v>
      </c>
      <c r="X214" s="9">
        <f t="shared" si="104"/>
        <v>0</v>
      </c>
      <c r="Y214" s="93">
        <f t="shared" si="97"/>
        <v>0</v>
      </c>
      <c r="Z214" s="93">
        <f t="shared" si="98"/>
        <v>0</v>
      </c>
      <c r="AA214" s="9">
        <f t="shared" ref="AA214:AA277" si="113">IF(AD214&gt;$AN$16,AD214-$AN$16,0)</f>
        <v>0</v>
      </c>
      <c r="AB214" s="100"/>
      <c r="AC214" s="101"/>
      <c r="AD214" s="9">
        <f t="shared" si="99"/>
        <v>0</v>
      </c>
      <c r="AE214" s="96"/>
      <c r="AF214" s="98"/>
      <c r="AG214" s="98"/>
      <c r="AH214" s="96"/>
      <c r="AI214" s="96"/>
      <c r="AJ214" s="96"/>
      <c r="AK214" s="99"/>
      <c r="AL214" s="9">
        <f t="shared" ref="AL214:AL277" si="114">AL213-I214+AD214+Z214+P214+AE214+AI214-AH214+AG214</f>
        <v>0</v>
      </c>
      <c r="AM214" s="9">
        <f t="shared" ref="AM214:AM277" si="115">AM213-AE214</f>
        <v>7</v>
      </c>
      <c r="AN214" s="9">
        <f t="shared" ref="AN214:AN277" si="116">AN213+T214+AA214-AJ214-AI214</f>
        <v>0.125</v>
      </c>
      <c r="AO214" s="113"/>
      <c r="AP214" s="113"/>
      <c r="AQ214" s="113"/>
      <c r="AR214" s="113"/>
      <c r="AS214" s="34">
        <f t="shared" si="109"/>
        <v>44754</v>
      </c>
      <c r="AT214" s="14">
        <f t="shared" si="110"/>
        <v>0</v>
      </c>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31"/>
      <c r="BS214" s="31"/>
      <c r="BT214" s="31"/>
      <c r="BU214" s="35">
        <f t="shared" si="111"/>
        <v>0</v>
      </c>
    </row>
    <row r="215" spans="1:73" ht="27" customHeight="1" x14ac:dyDescent="0.15">
      <c r="A215" s="29">
        <f t="shared" ref="A215:A278" si="117">$A214+1</f>
        <v>44755</v>
      </c>
      <c r="B215" s="13">
        <f t="shared" si="105"/>
        <v>29</v>
      </c>
      <c r="C215" s="13">
        <f t="shared" si="106"/>
        <v>3</v>
      </c>
      <c r="D215" s="88">
        <f t="shared" si="107"/>
        <v>1.25</v>
      </c>
      <c r="E215" s="70">
        <f t="shared" si="100"/>
        <v>0</v>
      </c>
      <c r="F215" s="70">
        <f t="shared" si="101"/>
        <v>0</v>
      </c>
      <c r="G215" s="89">
        <f t="shared" si="102"/>
        <v>1</v>
      </c>
      <c r="H215" s="70">
        <f t="shared" si="92"/>
        <v>1</v>
      </c>
      <c r="I215" s="71">
        <f t="shared" si="112"/>
        <v>0</v>
      </c>
      <c r="J215" s="96"/>
      <c r="K215" s="96"/>
      <c r="L215" s="96"/>
      <c r="M215" s="96"/>
      <c r="N215" s="97"/>
      <c r="O215" s="97"/>
      <c r="P215" s="108">
        <f t="shared" si="108"/>
        <v>0</v>
      </c>
      <c r="Q215" s="75">
        <f t="shared" si="93"/>
        <v>0</v>
      </c>
      <c r="R215" s="91">
        <f>(SUMIF($B$21:B215,B215,$Q$21:Q215))</f>
        <v>0</v>
      </c>
      <c r="S215" s="93">
        <f t="shared" ref="S215:S278" si="118">IF(C215=1,-$AN$13+R215,IF(S213&lt;0,-$AN$13+R215,-$AN$13+R215))</f>
        <v>-2.4166666666666665</v>
      </c>
      <c r="T215" s="32">
        <f t="shared" si="94"/>
        <v>0</v>
      </c>
      <c r="U215" s="94">
        <f t="shared" si="95"/>
        <v>0</v>
      </c>
      <c r="V215" s="9">
        <f t="shared" si="103"/>
        <v>0</v>
      </c>
      <c r="W215" s="9">
        <f t="shared" si="96"/>
        <v>0</v>
      </c>
      <c r="X215" s="9">
        <f t="shared" si="104"/>
        <v>0</v>
      </c>
      <c r="Y215" s="93">
        <f t="shared" si="97"/>
        <v>0</v>
      </c>
      <c r="Z215" s="93">
        <f t="shared" si="98"/>
        <v>0</v>
      </c>
      <c r="AA215" s="9">
        <f t="shared" si="113"/>
        <v>0</v>
      </c>
      <c r="AB215" s="100"/>
      <c r="AC215" s="101"/>
      <c r="AD215" s="9">
        <f t="shared" si="99"/>
        <v>0</v>
      </c>
      <c r="AE215" s="96"/>
      <c r="AF215" s="98"/>
      <c r="AG215" s="98"/>
      <c r="AH215" s="96"/>
      <c r="AI215" s="96"/>
      <c r="AJ215" s="96"/>
      <c r="AK215" s="99"/>
      <c r="AL215" s="9">
        <f t="shared" si="114"/>
        <v>0</v>
      </c>
      <c r="AM215" s="9">
        <f t="shared" si="115"/>
        <v>7</v>
      </c>
      <c r="AN215" s="9">
        <f t="shared" si="116"/>
        <v>0.125</v>
      </c>
      <c r="AO215" s="113"/>
      <c r="AP215" s="113"/>
      <c r="AQ215" s="113"/>
      <c r="AR215" s="113"/>
      <c r="AS215" s="34">
        <f t="shared" si="109"/>
        <v>44755</v>
      </c>
      <c r="AT215" s="14">
        <f t="shared" si="110"/>
        <v>0</v>
      </c>
      <c r="AU215" s="31"/>
      <c r="AV215" s="31"/>
      <c r="AW215" s="31"/>
      <c r="AX215" s="31"/>
      <c r="AY215" s="31"/>
      <c r="AZ215" s="31"/>
      <c r="BA215" s="31"/>
      <c r="BB215" s="31"/>
      <c r="BC215" s="31"/>
      <c r="BD215" s="31"/>
      <c r="BE215" s="31"/>
      <c r="BF215" s="31"/>
      <c r="BG215" s="31"/>
      <c r="BH215" s="31"/>
      <c r="BI215" s="31"/>
      <c r="BJ215" s="31"/>
      <c r="BK215" s="31"/>
      <c r="BL215" s="31"/>
      <c r="BM215" s="31"/>
      <c r="BN215" s="31"/>
      <c r="BO215" s="31"/>
      <c r="BP215" s="31"/>
      <c r="BQ215" s="31"/>
      <c r="BR215" s="31"/>
      <c r="BS215" s="31"/>
      <c r="BT215" s="31"/>
      <c r="BU215" s="35">
        <f t="shared" si="111"/>
        <v>0</v>
      </c>
    </row>
    <row r="216" spans="1:73" ht="27" customHeight="1" x14ac:dyDescent="0.15">
      <c r="A216" s="29">
        <f t="shared" si="117"/>
        <v>44756</v>
      </c>
      <c r="B216" s="13">
        <f t="shared" si="105"/>
        <v>29</v>
      </c>
      <c r="C216" s="13">
        <f t="shared" si="106"/>
        <v>4</v>
      </c>
      <c r="D216" s="88">
        <f t="shared" si="107"/>
        <v>1.25</v>
      </c>
      <c r="E216" s="70">
        <f t="shared" si="100"/>
        <v>0</v>
      </c>
      <c r="F216" s="70">
        <f t="shared" si="101"/>
        <v>0</v>
      </c>
      <c r="G216" s="89">
        <f t="shared" si="102"/>
        <v>1</v>
      </c>
      <c r="H216" s="70">
        <f t="shared" si="92"/>
        <v>1</v>
      </c>
      <c r="I216" s="71">
        <f t="shared" si="112"/>
        <v>0</v>
      </c>
      <c r="J216" s="96"/>
      <c r="K216" s="96"/>
      <c r="L216" s="96"/>
      <c r="M216" s="96"/>
      <c r="N216" s="97"/>
      <c r="O216" s="97"/>
      <c r="P216" s="108">
        <f t="shared" si="108"/>
        <v>0</v>
      </c>
      <c r="Q216" s="75">
        <f t="shared" si="93"/>
        <v>0</v>
      </c>
      <c r="R216" s="91">
        <f>(SUMIF($B$21:B216,B216,$Q$21:Q216))</f>
        <v>0</v>
      </c>
      <c r="S216" s="93">
        <f t="shared" si="118"/>
        <v>-2.4166666666666665</v>
      </c>
      <c r="T216" s="32">
        <f t="shared" si="94"/>
        <v>0</v>
      </c>
      <c r="U216" s="94">
        <f t="shared" si="95"/>
        <v>0</v>
      </c>
      <c r="V216" s="9">
        <f t="shared" si="103"/>
        <v>0</v>
      </c>
      <c r="W216" s="9">
        <f t="shared" si="96"/>
        <v>0</v>
      </c>
      <c r="X216" s="9">
        <f t="shared" si="104"/>
        <v>0</v>
      </c>
      <c r="Y216" s="93">
        <f t="shared" si="97"/>
        <v>0</v>
      </c>
      <c r="Z216" s="93">
        <f t="shared" si="98"/>
        <v>0</v>
      </c>
      <c r="AA216" s="9">
        <f t="shared" si="113"/>
        <v>0</v>
      </c>
      <c r="AB216" s="100"/>
      <c r="AC216" s="101"/>
      <c r="AD216" s="9">
        <f t="shared" si="99"/>
        <v>0</v>
      </c>
      <c r="AE216" s="96"/>
      <c r="AF216" s="98"/>
      <c r="AG216" s="98"/>
      <c r="AH216" s="96"/>
      <c r="AI216" s="96"/>
      <c r="AJ216" s="96"/>
      <c r="AK216" s="99"/>
      <c r="AL216" s="9">
        <f t="shared" si="114"/>
        <v>0</v>
      </c>
      <c r="AM216" s="9">
        <f t="shared" si="115"/>
        <v>7</v>
      </c>
      <c r="AN216" s="9">
        <f t="shared" si="116"/>
        <v>0.125</v>
      </c>
      <c r="AO216" s="113"/>
      <c r="AP216" s="113"/>
      <c r="AQ216" s="113"/>
      <c r="AR216" s="113"/>
      <c r="AS216" s="34">
        <f t="shared" si="109"/>
        <v>44756</v>
      </c>
      <c r="AT216" s="14">
        <f t="shared" si="110"/>
        <v>0</v>
      </c>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5">
        <f t="shared" si="111"/>
        <v>0</v>
      </c>
    </row>
    <row r="217" spans="1:73" ht="27" customHeight="1" x14ac:dyDescent="0.15">
      <c r="A217" s="29">
        <f t="shared" si="117"/>
        <v>44757</v>
      </c>
      <c r="B217" s="13">
        <f t="shared" si="105"/>
        <v>29</v>
      </c>
      <c r="C217" s="13">
        <f t="shared" si="106"/>
        <v>5</v>
      </c>
      <c r="D217" s="88">
        <f t="shared" si="107"/>
        <v>1.25</v>
      </c>
      <c r="E217" s="70">
        <f t="shared" si="100"/>
        <v>0</v>
      </c>
      <c r="F217" s="70">
        <f t="shared" si="101"/>
        <v>0</v>
      </c>
      <c r="G217" s="89">
        <f t="shared" si="102"/>
        <v>1</v>
      </c>
      <c r="H217" s="70">
        <f t="shared" si="92"/>
        <v>1</v>
      </c>
      <c r="I217" s="71">
        <f t="shared" si="112"/>
        <v>0</v>
      </c>
      <c r="J217" s="96"/>
      <c r="K217" s="96"/>
      <c r="L217" s="96"/>
      <c r="M217" s="96"/>
      <c r="N217" s="97"/>
      <c r="O217" s="97"/>
      <c r="P217" s="108">
        <f t="shared" si="108"/>
        <v>0</v>
      </c>
      <c r="Q217" s="75">
        <f t="shared" si="93"/>
        <v>0</v>
      </c>
      <c r="R217" s="91">
        <f>(SUMIF($B$21:B217,B217,$Q$21:Q217))</f>
        <v>0</v>
      </c>
      <c r="S217" s="93">
        <f t="shared" si="118"/>
        <v>-2.4166666666666665</v>
      </c>
      <c r="T217" s="32">
        <f t="shared" si="94"/>
        <v>0</v>
      </c>
      <c r="U217" s="94">
        <f t="shared" si="95"/>
        <v>0</v>
      </c>
      <c r="V217" s="9">
        <f t="shared" si="103"/>
        <v>0</v>
      </c>
      <c r="W217" s="9">
        <f t="shared" si="96"/>
        <v>0</v>
      </c>
      <c r="X217" s="9">
        <f t="shared" si="104"/>
        <v>0</v>
      </c>
      <c r="Y217" s="93">
        <f t="shared" si="97"/>
        <v>0</v>
      </c>
      <c r="Z217" s="93">
        <f t="shared" si="98"/>
        <v>0</v>
      </c>
      <c r="AA217" s="9">
        <f t="shared" si="113"/>
        <v>0</v>
      </c>
      <c r="AB217" s="100"/>
      <c r="AC217" s="101"/>
      <c r="AD217" s="9">
        <f t="shared" si="99"/>
        <v>0</v>
      </c>
      <c r="AE217" s="96"/>
      <c r="AF217" s="98"/>
      <c r="AG217" s="98"/>
      <c r="AH217" s="96"/>
      <c r="AI217" s="96"/>
      <c r="AJ217" s="96"/>
      <c r="AK217" s="99"/>
      <c r="AL217" s="9">
        <f t="shared" si="114"/>
        <v>0</v>
      </c>
      <c r="AM217" s="9">
        <f t="shared" si="115"/>
        <v>7</v>
      </c>
      <c r="AN217" s="9">
        <f t="shared" si="116"/>
        <v>0.125</v>
      </c>
      <c r="AO217" s="113"/>
      <c r="AP217" s="113"/>
      <c r="AQ217" s="113"/>
      <c r="AR217" s="113"/>
      <c r="AS217" s="34">
        <f t="shared" si="109"/>
        <v>44757</v>
      </c>
      <c r="AT217" s="14">
        <f t="shared" si="110"/>
        <v>0</v>
      </c>
      <c r="AU217" s="31"/>
      <c r="AV217" s="31"/>
      <c r="AW217" s="31"/>
      <c r="AX217" s="31"/>
      <c r="AY217" s="31"/>
      <c r="AZ217" s="31"/>
      <c r="BA217" s="31"/>
      <c r="BB217" s="31"/>
      <c r="BC217" s="31"/>
      <c r="BD217" s="31"/>
      <c r="BE217" s="31"/>
      <c r="BF217" s="31"/>
      <c r="BG217" s="31"/>
      <c r="BH217" s="31"/>
      <c r="BI217" s="31"/>
      <c r="BJ217" s="31"/>
      <c r="BK217" s="31"/>
      <c r="BL217" s="31"/>
      <c r="BM217" s="31"/>
      <c r="BN217" s="31"/>
      <c r="BO217" s="31"/>
      <c r="BP217" s="31"/>
      <c r="BQ217" s="31"/>
      <c r="BR217" s="31"/>
      <c r="BS217" s="31"/>
      <c r="BT217" s="31"/>
      <c r="BU217" s="35">
        <f t="shared" si="111"/>
        <v>0</v>
      </c>
    </row>
    <row r="218" spans="1:73" ht="27" customHeight="1" x14ac:dyDescent="0.15">
      <c r="A218" s="29">
        <f t="shared" si="117"/>
        <v>44758</v>
      </c>
      <c r="B218" s="13">
        <f t="shared" si="105"/>
        <v>29</v>
      </c>
      <c r="C218" s="13">
        <f t="shared" si="106"/>
        <v>6</v>
      </c>
      <c r="D218" s="88">
        <f t="shared" si="107"/>
        <v>1.25</v>
      </c>
      <c r="E218" s="70">
        <f t="shared" si="100"/>
        <v>0</v>
      </c>
      <c r="F218" s="70">
        <f t="shared" si="101"/>
        <v>0</v>
      </c>
      <c r="G218" s="89">
        <f t="shared" si="102"/>
        <v>1</v>
      </c>
      <c r="H218" s="70">
        <f t="shared" si="92"/>
        <v>1</v>
      </c>
      <c r="I218" s="71">
        <f t="shared" si="112"/>
        <v>0</v>
      </c>
      <c r="J218" s="96"/>
      <c r="K218" s="96"/>
      <c r="L218" s="96"/>
      <c r="M218" s="96"/>
      <c r="N218" s="97"/>
      <c r="O218" s="97"/>
      <c r="P218" s="108">
        <f t="shared" si="108"/>
        <v>0</v>
      </c>
      <c r="Q218" s="75">
        <f t="shared" si="93"/>
        <v>0</v>
      </c>
      <c r="R218" s="91">
        <f>(SUMIF($B$21:B218,B218,$Q$21:Q218))</f>
        <v>0</v>
      </c>
      <c r="S218" s="93">
        <f t="shared" si="118"/>
        <v>-2.4166666666666665</v>
      </c>
      <c r="T218" s="32">
        <f t="shared" si="94"/>
        <v>0</v>
      </c>
      <c r="U218" s="94">
        <f t="shared" si="95"/>
        <v>0</v>
      </c>
      <c r="V218" s="9">
        <f t="shared" si="103"/>
        <v>0</v>
      </c>
      <c r="W218" s="9">
        <f t="shared" si="96"/>
        <v>0</v>
      </c>
      <c r="X218" s="9">
        <f t="shared" si="104"/>
        <v>0</v>
      </c>
      <c r="Y218" s="93">
        <f t="shared" si="97"/>
        <v>0</v>
      </c>
      <c r="Z218" s="93">
        <f t="shared" si="98"/>
        <v>0</v>
      </c>
      <c r="AA218" s="9">
        <f t="shared" si="113"/>
        <v>0</v>
      </c>
      <c r="AB218" s="100"/>
      <c r="AC218" s="101"/>
      <c r="AD218" s="9">
        <f t="shared" si="99"/>
        <v>0</v>
      </c>
      <c r="AE218" s="96"/>
      <c r="AF218" s="98"/>
      <c r="AG218" s="98"/>
      <c r="AH218" s="96"/>
      <c r="AI218" s="96"/>
      <c r="AJ218" s="96"/>
      <c r="AK218" s="99"/>
      <c r="AL218" s="9">
        <f t="shared" si="114"/>
        <v>0</v>
      </c>
      <c r="AM218" s="9">
        <f t="shared" si="115"/>
        <v>7</v>
      </c>
      <c r="AN218" s="9">
        <f t="shared" si="116"/>
        <v>0.125</v>
      </c>
      <c r="AO218" s="113"/>
      <c r="AP218" s="113"/>
      <c r="AQ218" s="113"/>
      <c r="AR218" s="113"/>
      <c r="AS218" s="34">
        <f t="shared" si="109"/>
        <v>44758</v>
      </c>
      <c r="AT218" s="14">
        <f t="shared" si="110"/>
        <v>0</v>
      </c>
      <c r="AU218" s="31"/>
      <c r="AV218" s="31"/>
      <c r="AW218" s="31"/>
      <c r="AX218" s="31"/>
      <c r="AY218" s="31"/>
      <c r="AZ218" s="31"/>
      <c r="BA218" s="31"/>
      <c r="BB218" s="31"/>
      <c r="BC218" s="31"/>
      <c r="BD218" s="31"/>
      <c r="BE218" s="31"/>
      <c r="BF218" s="31"/>
      <c r="BG218" s="31"/>
      <c r="BH218" s="31"/>
      <c r="BI218" s="31"/>
      <c r="BJ218" s="31"/>
      <c r="BK218" s="31"/>
      <c r="BL218" s="31"/>
      <c r="BM218" s="31"/>
      <c r="BN218" s="31"/>
      <c r="BO218" s="31"/>
      <c r="BP218" s="31"/>
      <c r="BQ218" s="31"/>
      <c r="BR218" s="31"/>
      <c r="BS218" s="31"/>
      <c r="BT218" s="31"/>
      <c r="BU218" s="35">
        <f t="shared" si="111"/>
        <v>0</v>
      </c>
    </row>
    <row r="219" spans="1:73" ht="27" customHeight="1" x14ac:dyDescent="0.15">
      <c r="A219" s="29">
        <f t="shared" si="117"/>
        <v>44759</v>
      </c>
      <c r="B219" s="13">
        <f t="shared" si="105"/>
        <v>29</v>
      </c>
      <c r="C219" s="13">
        <f t="shared" si="106"/>
        <v>7</v>
      </c>
      <c r="D219" s="88">
        <f t="shared" si="107"/>
        <v>1.25</v>
      </c>
      <c r="E219" s="70">
        <f t="shared" si="100"/>
        <v>0</v>
      </c>
      <c r="F219" s="70">
        <f t="shared" si="101"/>
        <v>0</v>
      </c>
      <c r="G219" s="89">
        <f t="shared" si="102"/>
        <v>1.5</v>
      </c>
      <c r="H219" s="70">
        <f t="shared" si="92"/>
        <v>1</v>
      </c>
      <c r="I219" s="71">
        <f t="shared" si="112"/>
        <v>0</v>
      </c>
      <c r="J219" s="96"/>
      <c r="K219" s="96"/>
      <c r="L219" s="96"/>
      <c r="M219" s="96"/>
      <c r="N219" s="97"/>
      <c r="O219" s="97"/>
      <c r="P219" s="108">
        <f t="shared" si="108"/>
        <v>0</v>
      </c>
      <c r="Q219" s="75">
        <f t="shared" si="93"/>
        <v>0</v>
      </c>
      <c r="R219" s="91">
        <f>(SUMIF($B$21:B219,B219,$Q$21:Q219))</f>
        <v>0</v>
      </c>
      <c r="S219" s="93">
        <f t="shared" si="118"/>
        <v>-2.4166666666666665</v>
      </c>
      <c r="T219" s="32">
        <f t="shared" si="94"/>
        <v>0</v>
      </c>
      <c r="U219" s="94">
        <f t="shared" si="95"/>
        <v>0</v>
      </c>
      <c r="V219" s="9">
        <f t="shared" si="103"/>
        <v>0</v>
      </c>
      <c r="W219" s="9">
        <f t="shared" si="96"/>
        <v>0</v>
      </c>
      <c r="X219" s="9">
        <f t="shared" si="104"/>
        <v>0</v>
      </c>
      <c r="Y219" s="93">
        <f t="shared" si="97"/>
        <v>0</v>
      </c>
      <c r="Z219" s="93">
        <f t="shared" si="98"/>
        <v>0</v>
      </c>
      <c r="AA219" s="9">
        <f t="shared" si="113"/>
        <v>0</v>
      </c>
      <c r="AB219" s="100"/>
      <c r="AC219" s="101"/>
      <c r="AD219" s="9">
        <f t="shared" si="99"/>
        <v>0</v>
      </c>
      <c r="AE219" s="96"/>
      <c r="AF219" s="98"/>
      <c r="AG219" s="98"/>
      <c r="AH219" s="96"/>
      <c r="AI219" s="96"/>
      <c r="AJ219" s="96"/>
      <c r="AK219" s="99"/>
      <c r="AL219" s="9">
        <f t="shared" si="114"/>
        <v>0</v>
      </c>
      <c r="AM219" s="9">
        <f t="shared" si="115"/>
        <v>7</v>
      </c>
      <c r="AN219" s="9">
        <f t="shared" si="116"/>
        <v>0.125</v>
      </c>
      <c r="AO219" s="113"/>
      <c r="AP219" s="113"/>
      <c r="AQ219" s="113"/>
      <c r="AR219" s="113"/>
      <c r="AS219" s="34">
        <f t="shared" si="109"/>
        <v>44759</v>
      </c>
      <c r="AT219" s="14">
        <f t="shared" si="110"/>
        <v>0</v>
      </c>
      <c r="AU219" s="31"/>
      <c r="AV219" s="31"/>
      <c r="AW219" s="31"/>
      <c r="AX219" s="31"/>
      <c r="AY219" s="31"/>
      <c r="AZ219" s="31"/>
      <c r="BA219" s="31"/>
      <c r="BB219" s="31"/>
      <c r="BC219" s="31"/>
      <c r="BD219" s="31"/>
      <c r="BE219" s="31"/>
      <c r="BF219" s="31"/>
      <c r="BG219" s="31"/>
      <c r="BH219" s="31"/>
      <c r="BI219" s="31"/>
      <c r="BJ219" s="31"/>
      <c r="BK219" s="31"/>
      <c r="BL219" s="31"/>
      <c r="BM219" s="31"/>
      <c r="BN219" s="31"/>
      <c r="BO219" s="31"/>
      <c r="BP219" s="31"/>
      <c r="BQ219" s="31"/>
      <c r="BR219" s="31"/>
      <c r="BS219" s="31"/>
      <c r="BT219" s="31"/>
      <c r="BU219" s="35">
        <f t="shared" si="111"/>
        <v>0</v>
      </c>
    </row>
    <row r="220" spans="1:73" ht="27" customHeight="1" x14ac:dyDescent="0.15">
      <c r="A220" s="29">
        <f t="shared" si="117"/>
        <v>44760</v>
      </c>
      <c r="B220" s="13">
        <f t="shared" si="105"/>
        <v>29</v>
      </c>
      <c r="C220" s="13">
        <f t="shared" si="106"/>
        <v>1</v>
      </c>
      <c r="D220" s="88">
        <f t="shared" si="107"/>
        <v>1.25</v>
      </c>
      <c r="E220" s="70">
        <f t="shared" si="100"/>
        <v>0</v>
      </c>
      <c r="F220" s="70">
        <f t="shared" si="101"/>
        <v>0</v>
      </c>
      <c r="G220" s="89">
        <f t="shared" si="102"/>
        <v>1</v>
      </c>
      <c r="H220" s="70">
        <f t="shared" si="92"/>
        <v>1</v>
      </c>
      <c r="I220" s="71">
        <f t="shared" si="112"/>
        <v>0</v>
      </c>
      <c r="J220" s="96"/>
      <c r="K220" s="96"/>
      <c r="L220" s="96"/>
      <c r="M220" s="96"/>
      <c r="N220" s="97"/>
      <c r="O220" s="97"/>
      <c r="P220" s="108">
        <f t="shared" si="108"/>
        <v>0</v>
      </c>
      <c r="Q220" s="75">
        <f t="shared" si="93"/>
        <v>0</v>
      </c>
      <c r="R220" s="91">
        <f>(SUMIF($B$21:B220,B220,$Q$21:Q220))</f>
        <v>0</v>
      </c>
      <c r="S220" s="93">
        <f t="shared" si="118"/>
        <v>-2.4166666666666665</v>
      </c>
      <c r="T220" s="32">
        <f t="shared" si="94"/>
        <v>0</v>
      </c>
      <c r="U220" s="94">
        <f t="shared" si="95"/>
        <v>0</v>
      </c>
      <c r="V220" s="9">
        <f t="shared" si="103"/>
        <v>0</v>
      </c>
      <c r="W220" s="9">
        <f t="shared" si="96"/>
        <v>0</v>
      </c>
      <c r="X220" s="9">
        <f t="shared" si="104"/>
        <v>0</v>
      </c>
      <c r="Y220" s="93">
        <f t="shared" si="97"/>
        <v>0</v>
      </c>
      <c r="Z220" s="93">
        <f t="shared" si="98"/>
        <v>0</v>
      </c>
      <c r="AA220" s="9">
        <f t="shared" si="113"/>
        <v>0</v>
      </c>
      <c r="AB220" s="100"/>
      <c r="AC220" s="101"/>
      <c r="AD220" s="9">
        <f t="shared" si="99"/>
        <v>0</v>
      </c>
      <c r="AE220" s="96"/>
      <c r="AF220" s="98"/>
      <c r="AG220" s="98"/>
      <c r="AH220" s="96"/>
      <c r="AI220" s="96"/>
      <c r="AJ220" s="96"/>
      <c r="AK220" s="99"/>
      <c r="AL220" s="9">
        <f t="shared" si="114"/>
        <v>0</v>
      </c>
      <c r="AM220" s="9">
        <f t="shared" si="115"/>
        <v>7</v>
      </c>
      <c r="AN220" s="9">
        <f t="shared" si="116"/>
        <v>0.125</v>
      </c>
      <c r="AO220" s="113"/>
      <c r="AP220" s="113"/>
      <c r="AQ220" s="113"/>
      <c r="AR220" s="113"/>
      <c r="AS220" s="34">
        <f t="shared" si="109"/>
        <v>44760</v>
      </c>
      <c r="AT220" s="14">
        <f t="shared" si="110"/>
        <v>0</v>
      </c>
      <c r="AU220" s="31"/>
      <c r="AV220" s="31"/>
      <c r="AW220" s="31"/>
      <c r="AX220" s="31"/>
      <c r="AY220" s="31"/>
      <c r="AZ220" s="31"/>
      <c r="BA220" s="31"/>
      <c r="BB220" s="31"/>
      <c r="BC220" s="31"/>
      <c r="BD220" s="31"/>
      <c r="BE220" s="31"/>
      <c r="BF220" s="31"/>
      <c r="BG220" s="31"/>
      <c r="BH220" s="31"/>
      <c r="BI220" s="31"/>
      <c r="BJ220" s="31"/>
      <c r="BK220" s="31"/>
      <c r="BL220" s="31"/>
      <c r="BM220" s="31"/>
      <c r="BN220" s="31"/>
      <c r="BO220" s="31"/>
      <c r="BP220" s="31"/>
      <c r="BQ220" s="31"/>
      <c r="BR220" s="31"/>
      <c r="BS220" s="31"/>
      <c r="BT220" s="31"/>
      <c r="BU220" s="35">
        <f t="shared" si="111"/>
        <v>0</v>
      </c>
    </row>
    <row r="221" spans="1:73" ht="27" customHeight="1" x14ac:dyDescent="0.15">
      <c r="A221" s="29">
        <f t="shared" si="117"/>
        <v>44761</v>
      </c>
      <c r="B221" s="13">
        <f t="shared" si="105"/>
        <v>30</v>
      </c>
      <c r="C221" s="13">
        <f t="shared" si="106"/>
        <v>2</v>
      </c>
      <c r="D221" s="88">
        <f t="shared" si="107"/>
        <v>1.25</v>
      </c>
      <c r="E221" s="70">
        <f t="shared" si="100"/>
        <v>0</v>
      </c>
      <c r="F221" s="70">
        <f t="shared" si="101"/>
        <v>0</v>
      </c>
      <c r="G221" s="89">
        <f t="shared" si="102"/>
        <v>1</v>
      </c>
      <c r="H221" s="70">
        <f t="shared" si="92"/>
        <v>1</v>
      </c>
      <c r="I221" s="71">
        <f t="shared" si="112"/>
        <v>0</v>
      </c>
      <c r="J221" s="96"/>
      <c r="K221" s="96"/>
      <c r="L221" s="96"/>
      <c r="M221" s="96"/>
      <c r="N221" s="97"/>
      <c r="O221" s="97"/>
      <c r="P221" s="108">
        <f t="shared" si="108"/>
        <v>0</v>
      </c>
      <c r="Q221" s="75">
        <f t="shared" si="93"/>
        <v>0</v>
      </c>
      <c r="R221" s="91">
        <f>(SUMIF($B$21:B221,B221,$Q$21:Q221))</f>
        <v>0</v>
      </c>
      <c r="S221" s="93">
        <f t="shared" si="118"/>
        <v>-2.4166666666666665</v>
      </c>
      <c r="T221" s="32">
        <f t="shared" si="94"/>
        <v>0</v>
      </c>
      <c r="U221" s="94">
        <f t="shared" si="95"/>
        <v>0</v>
      </c>
      <c r="V221" s="9">
        <f t="shared" si="103"/>
        <v>0</v>
      </c>
      <c r="W221" s="9">
        <f t="shared" si="96"/>
        <v>0</v>
      </c>
      <c r="X221" s="9">
        <f t="shared" si="104"/>
        <v>0</v>
      </c>
      <c r="Y221" s="93">
        <f t="shared" si="97"/>
        <v>0</v>
      </c>
      <c r="Z221" s="93">
        <f t="shared" si="98"/>
        <v>0</v>
      </c>
      <c r="AA221" s="9">
        <f t="shared" si="113"/>
        <v>0</v>
      </c>
      <c r="AB221" s="100"/>
      <c r="AC221" s="101"/>
      <c r="AD221" s="9">
        <f t="shared" si="99"/>
        <v>0</v>
      </c>
      <c r="AE221" s="96"/>
      <c r="AF221" s="98"/>
      <c r="AG221" s="98"/>
      <c r="AH221" s="96"/>
      <c r="AI221" s="96"/>
      <c r="AJ221" s="96"/>
      <c r="AK221" s="99"/>
      <c r="AL221" s="9">
        <f t="shared" si="114"/>
        <v>0</v>
      </c>
      <c r="AM221" s="9">
        <f t="shared" si="115"/>
        <v>7</v>
      </c>
      <c r="AN221" s="9">
        <f t="shared" si="116"/>
        <v>0.125</v>
      </c>
      <c r="AO221" s="113"/>
      <c r="AP221" s="113"/>
      <c r="AQ221" s="113"/>
      <c r="AR221" s="113"/>
      <c r="AS221" s="34">
        <f t="shared" si="109"/>
        <v>44761</v>
      </c>
      <c r="AT221" s="14">
        <f t="shared" si="110"/>
        <v>0</v>
      </c>
      <c r="AU221" s="31"/>
      <c r="AV221" s="31"/>
      <c r="AW221" s="31"/>
      <c r="AX221" s="31"/>
      <c r="AY221" s="31"/>
      <c r="AZ221" s="31"/>
      <c r="BA221" s="31"/>
      <c r="BB221" s="31"/>
      <c r="BC221" s="31"/>
      <c r="BD221" s="31"/>
      <c r="BE221" s="31"/>
      <c r="BF221" s="31"/>
      <c r="BG221" s="31"/>
      <c r="BH221" s="31"/>
      <c r="BI221" s="31"/>
      <c r="BJ221" s="31"/>
      <c r="BK221" s="31"/>
      <c r="BL221" s="31"/>
      <c r="BM221" s="31"/>
      <c r="BN221" s="31"/>
      <c r="BO221" s="31"/>
      <c r="BP221" s="31"/>
      <c r="BQ221" s="31"/>
      <c r="BR221" s="31"/>
      <c r="BS221" s="31"/>
      <c r="BT221" s="31"/>
      <c r="BU221" s="35">
        <f t="shared" si="111"/>
        <v>0</v>
      </c>
    </row>
    <row r="222" spans="1:73" ht="27" customHeight="1" x14ac:dyDescent="0.15">
      <c r="A222" s="29">
        <f t="shared" si="117"/>
        <v>44762</v>
      </c>
      <c r="B222" s="13">
        <f t="shared" si="105"/>
        <v>30</v>
      </c>
      <c r="C222" s="13">
        <f t="shared" si="106"/>
        <v>3</v>
      </c>
      <c r="D222" s="88">
        <f t="shared" si="107"/>
        <v>1.25</v>
      </c>
      <c r="E222" s="70">
        <f t="shared" si="100"/>
        <v>0</v>
      </c>
      <c r="F222" s="70">
        <f t="shared" si="101"/>
        <v>0</v>
      </c>
      <c r="G222" s="89">
        <f t="shared" si="102"/>
        <v>1</v>
      </c>
      <c r="H222" s="70">
        <f t="shared" si="92"/>
        <v>1</v>
      </c>
      <c r="I222" s="71">
        <f t="shared" si="112"/>
        <v>0</v>
      </c>
      <c r="J222" s="96"/>
      <c r="K222" s="96"/>
      <c r="L222" s="96"/>
      <c r="M222" s="96"/>
      <c r="N222" s="97"/>
      <c r="O222" s="97"/>
      <c r="P222" s="108">
        <f t="shared" si="108"/>
        <v>0</v>
      </c>
      <c r="Q222" s="75">
        <f t="shared" si="93"/>
        <v>0</v>
      </c>
      <c r="R222" s="91">
        <f>(SUMIF($B$21:B222,B222,$Q$21:Q222))</f>
        <v>0</v>
      </c>
      <c r="S222" s="93">
        <f t="shared" si="118"/>
        <v>-2.4166666666666665</v>
      </c>
      <c r="T222" s="32">
        <f t="shared" si="94"/>
        <v>0</v>
      </c>
      <c r="U222" s="94">
        <f t="shared" si="95"/>
        <v>0</v>
      </c>
      <c r="V222" s="9">
        <f t="shared" si="103"/>
        <v>0</v>
      </c>
      <c r="W222" s="9">
        <f t="shared" si="96"/>
        <v>0</v>
      </c>
      <c r="X222" s="9">
        <f t="shared" si="104"/>
        <v>0</v>
      </c>
      <c r="Y222" s="93">
        <f t="shared" si="97"/>
        <v>0</v>
      </c>
      <c r="Z222" s="93">
        <f t="shared" si="98"/>
        <v>0</v>
      </c>
      <c r="AA222" s="9">
        <f t="shared" si="113"/>
        <v>0</v>
      </c>
      <c r="AB222" s="100"/>
      <c r="AC222" s="101"/>
      <c r="AD222" s="9">
        <f t="shared" si="99"/>
        <v>0</v>
      </c>
      <c r="AE222" s="96"/>
      <c r="AF222" s="98"/>
      <c r="AG222" s="98"/>
      <c r="AH222" s="96"/>
      <c r="AI222" s="96"/>
      <c r="AJ222" s="96"/>
      <c r="AK222" s="99"/>
      <c r="AL222" s="9">
        <f t="shared" si="114"/>
        <v>0</v>
      </c>
      <c r="AM222" s="9">
        <f t="shared" si="115"/>
        <v>7</v>
      </c>
      <c r="AN222" s="9">
        <f t="shared" si="116"/>
        <v>0.125</v>
      </c>
      <c r="AO222" s="113"/>
      <c r="AP222" s="113"/>
      <c r="AQ222" s="113"/>
      <c r="AR222" s="113"/>
      <c r="AS222" s="34">
        <f t="shared" si="109"/>
        <v>44762</v>
      </c>
      <c r="AT222" s="14">
        <f t="shared" si="110"/>
        <v>0</v>
      </c>
      <c r="AU222" s="31"/>
      <c r="AV222" s="31"/>
      <c r="AW222" s="31"/>
      <c r="AX222" s="31"/>
      <c r="AY222" s="31"/>
      <c r="AZ222" s="31"/>
      <c r="BA222" s="31"/>
      <c r="BB222" s="31"/>
      <c r="BC222" s="31"/>
      <c r="BD222" s="31"/>
      <c r="BE222" s="31"/>
      <c r="BF222" s="31"/>
      <c r="BG222" s="31"/>
      <c r="BH222" s="31"/>
      <c r="BI222" s="31"/>
      <c r="BJ222" s="31"/>
      <c r="BK222" s="31"/>
      <c r="BL222" s="31"/>
      <c r="BM222" s="31"/>
      <c r="BN222" s="31"/>
      <c r="BO222" s="31"/>
      <c r="BP222" s="31"/>
      <c r="BQ222" s="31"/>
      <c r="BR222" s="31"/>
      <c r="BS222" s="31"/>
      <c r="BT222" s="31"/>
      <c r="BU222" s="35">
        <f t="shared" si="111"/>
        <v>0</v>
      </c>
    </row>
    <row r="223" spans="1:73" ht="27" customHeight="1" x14ac:dyDescent="0.15">
      <c r="A223" s="29">
        <f t="shared" si="117"/>
        <v>44763</v>
      </c>
      <c r="B223" s="13">
        <f t="shared" si="105"/>
        <v>30</v>
      </c>
      <c r="C223" s="13">
        <f t="shared" si="106"/>
        <v>4</v>
      </c>
      <c r="D223" s="88">
        <f t="shared" si="107"/>
        <v>1.25</v>
      </c>
      <c r="E223" s="70">
        <f t="shared" si="100"/>
        <v>0</v>
      </c>
      <c r="F223" s="70">
        <f t="shared" si="101"/>
        <v>0</v>
      </c>
      <c r="G223" s="89">
        <f t="shared" si="102"/>
        <v>1</v>
      </c>
      <c r="H223" s="70">
        <f t="shared" si="92"/>
        <v>1</v>
      </c>
      <c r="I223" s="71">
        <f t="shared" si="112"/>
        <v>0</v>
      </c>
      <c r="J223" s="96"/>
      <c r="K223" s="96"/>
      <c r="L223" s="96"/>
      <c r="M223" s="96"/>
      <c r="N223" s="97"/>
      <c r="O223" s="97"/>
      <c r="P223" s="108">
        <f t="shared" si="108"/>
        <v>0</v>
      </c>
      <c r="Q223" s="75">
        <f t="shared" si="93"/>
        <v>0</v>
      </c>
      <c r="R223" s="91">
        <f>(SUMIF($B$21:B223,B223,$Q$21:Q223))</f>
        <v>0</v>
      </c>
      <c r="S223" s="93">
        <f t="shared" si="118"/>
        <v>-2.4166666666666665</v>
      </c>
      <c r="T223" s="32">
        <f t="shared" si="94"/>
        <v>0</v>
      </c>
      <c r="U223" s="94">
        <f t="shared" si="95"/>
        <v>0</v>
      </c>
      <c r="V223" s="9">
        <f t="shared" si="103"/>
        <v>0</v>
      </c>
      <c r="W223" s="9">
        <f t="shared" si="96"/>
        <v>0</v>
      </c>
      <c r="X223" s="9">
        <f t="shared" si="104"/>
        <v>0</v>
      </c>
      <c r="Y223" s="93">
        <f t="shared" si="97"/>
        <v>0</v>
      </c>
      <c r="Z223" s="93">
        <f t="shared" si="98"/>
        <v>0</v>
      </c>
      <c r="AA223" s="9">
        <f t="shared" si="113"/>
        <v>0</v>
      </c>
      <c r="AB223" s="100"/>
      <c r="AC223" s="101"/>
      <c r="AD223" s="9">
        <f t="shared" si="99"/>
        <v>0</v>
      </c>
      <c r="AE223" s="96"/>
      <c r="AF223" s="98"/>
      <c r="AG223" s="98"/>
      <c r="AH223" s="96"/>
      <c r="AI223" s="96"/>
      <c r="AJ223" s="96"/>
      <c r="AK223" s="99"/>
      <c r="AL223" s="9">
        <f t="shared" si="114"/>
        <v>0</v>
      </c>
      <c r="AM223" s="9">
        <f t="shared" si="115"/>
        <v>7</v>
      </c>
      <c r="AN223" s="9">
        <f t="shared" si="116"/>
        <v>0.125</v>
      </c>
      <c r="AO223" s="113"/>
      <c r="AP223" s="113"/>
      <c r="AQ223" s="113"/>
      <c r="AR223" s="113"/>
      <c r="AS223" s="34">
        <f t="shared" si="109"/>
        <v>44763</v>
      </c>
      <c r="AT223" s="14">
        <f t="shared" si="110"/>
        <v>0</v>
      </c>
      <c r="AU223" s="31"/>
      <c r="AV223" s="31"/>
      <c r="AW223" s="31"/>
      <c r="AX223" s="31"/>
      <c r="AY223" s="31"/>
      <c r="AZ223" s="31"/>
      <c r="BA223" s="31"/>
      <c r="BB223" s="31"/>
      <c r="BC223" s="31"/>
      <c r="BD223" s="31"/>
      <c r="BE223" s="31"/>
      <c r="BF223" s="31"/>
      <c r="BG223" s="31"/>
      <c r="BH223" s="31"/>
      <c r="BI223" s="31"/>
      <c r="BJ223" s="31"/>
      <c r="BK223" s="31"/>
      <c r="BL223" s="31"/>
      <c r="BM223" s="31"/>
      <c r="BN223" s="31"/>
      <c r="BO223" s="31"/>
      <c r="BP223" s="31"/>
      <c r="BQ223" s="31"/>
      <c r="BR223" s="31"/>
      <c r="BS223" s="31"/>
      <c r="BT223" s="31"/>
      <c r="BU223" s="35">
        <f t="shared" si="111"/>
        <v>0</v>
      </c>
    </row>
    <row r="224" spans="1:73" ht="27" customHeight="1" x14ac:dyDescent="0.15">
      <c r="A224" s="29">
        <f t="shared" si="117"/>
        <v>44764</v>
      </c>
      <c r="B224" s="13">
        <f t="shared" si="105"/>
        <v>30</v>
      </c>
      <c r="C224" s="13">
        <f t="shared" si="106"/>
        <v>5</v>
      </c>
      <c r="D224" s="88">
        <f t="shared" si="107"/>
        <v>1.25</v>
      </c>
      <c r="E224" s="70">
        <f t="shared" si="100"/>
        <v>0</v>
      </c>
      <c r="F224" s="70">
        <f t="shared" si="101"/>
        <v>0</v>
      </c>
      <c r="G224" s="89">
        <f t="shared" si="102"/>
        <v>1</v>
      </c>
      <c r="H224" s="70">
        <f t="shared" si="92"/>
        <v>1</v>
      </c>
      <c r="I224" s="71">
        <f t="shared" si="112"/>
        <v>0</v>
      </c>
      <c r="J224" s="96"/>
      <c r="K224" s="96"/>
      <c r="L224" s="96"/>
      <c r="M224" s="96"/>
      <c r="N224" s="97"/>
      <c r="O224" s="97"/>
      <c r="P224" s="108">
        <f t="shared" si="108"/>
        <v>0</v>
      </c>
      <c r="Q224" s="75">
        <f t="shared" si="93"/>
        <v>0</v>
      </c>
      <c r="R224" s="91">
        <f>(SUMIF($B$21:B224,B224,$Q$21:Q224))</f>
        <v>0</v>
      </c>
      <c r="S224" s="93">
        <f t="shared" si="118"/>
        <v>-2.4166666666666665</v>
      </c>
      <c r="T224" s="32">
        <f t="shared" si="94"/>
        <v>0</v>
      </c>
      <c r="U224" s="94">
        <f t="shared" si="95"/>
        <v>0</v>
      </c>
      <c r="V224" s="9">
        <f t="shared" si="103"/>
        <v>0</v>
      </c>
      <c r="W224" s="9">
        <f t="shared" si="96"/>
        <v>0</v>
      </c>
      <c r="X224" s="9">
        <f t="shared" si="104"/>
        <v>0</v>
      </c>
      <c r="Y224" s="93">
        <f t="shared" si="97"/>
        <v>0</v>
      </c>
      <c r="Z224" s="93">
        <f t="shared" si="98"/>
        <v>0</v>
      </c>
      <c r="AA224" s="9">
        <f t="shared" si="113"/>
        <v>0</v>
      </c>
      <c r="AB224" s="100"/>
      <c r="AC224" s="101"/>
      <c r="AD224" s="9">
        <f t="shared" si="99"/>
        <v>0</v>
      </c>
      <c r="AE224" s="96"/>
      <c r="AF224" s="98"/>
      <c r="AG224" s="98"/>
      <c r="AH224" s="96"/>
      <c r="AI224" s="96"/>
      <c r="AJ224" s="96"/>
      <c r="AK224" s="99"/>
      <c r="AL224" s="9">
        <f t="shared" si="114"/>
        <v>0</v>
      </c>
      <c r="AM224" s="9">
        <f t="shared" si="115"/>
        <v>7</v>
      </c>
      <c r="AN224" s="9">
        <f t="shared" si="116"/>
        <v>0.125</v>
      </c>
      <c r="AO224" s="113"/>
      <c r="AP224" s="113"/>
      <c r="AQ224" s="113"/>
      <c r="AR224" s="113"/>
      <c r="AS224" s="34">
        <f t="shared" si="109"/>
        <v>44764</v>
      </c>
      <c r="AT224" s="14">
        <f t="shared" si="110"/>
        <v>0</v>
      </c>
      <c r="AU224" s="31"/>
      <c r="AV224" s="31"/>
      <c r="AW224" s="31"/>
      <c r="AX224" s="31"/>
      <c r="AY224" s="31"/>
      <c r="AZ224" s="31"/>
      <c r="BA224" s="31"/>
      <c r="BB224" s="31"/>
      <c r="BC224" s="31"/>
      <c r="BD224" s="31"/>
      <c r="BE224" s="31"/>
      <c r="BF224" s="31"/>
      <c r="BG224" s="31"/>
      <c r="BH224" s="31"/>
      <c r="BI224" s="31"/>
      <c r="BJ224" s="31"/>
      <c r="BK224" s="31"/>
      <c r="BL224" s="31"/>
      <c r="BM224" s="31"/>
      <c r="BN224" s="31"/>
      <c r="BO224" s="31"/>
      <c r="BP224" s="31"/>
      <c r="BQ224" s="31"/>
      <c r="BR224" s="31"/>
      <c r="BS224" s="31"/>
      <c r="BT224" s="31"/>
      <c r="BU224" s="35">
        <f t="shared" si="111"/>
        <v>0</v>
      </c>
    </row>
    <row r="225" spans="1:73" ht="27" customHeight="1" x14ac:dyDescent="0.15">
      <c r="A225" s="29">
        <f t="shared" si="117"/>
        <v>44765</v>
      </c>
      <c r="B225" s="13">
        <f t="shared" si="105"/>
        <v>30</v>
      </c>
      <c r="C225" s="13">
        <f t="shared" si="106"/>
        <v>6</v>
      </c>
      <c r="D225" s="88">
        <f t="shared" si="107"/>
        <v>1.25</v>
      </c>
      <c r="E225" s="70">
        <f t="shared" si="100"/>
        <v>0</v>
      </c>
      <c r="F225" s="70">
        <f t="shared" si="101"/>
        <v>0</v>
      </c>
      <c r="G225" s="89">
        <f t="shared" si="102"/>
        <v>1</v>
      </c>
      <c r="H225" s="70">
        <f t="shared" si="92"/>
        <v>1</v>
      </c>
      <c r="I225" s="71">
        <f t="shared" si="112"/>
        <v>0</v>
      </c>
      <c r="J225" s="96"/>
      <c r="K225" s="96"/>
      <c r="L225" s="96"/>
      <c r="M225" s="96"/>
      <c r="N225" s="97"/>
      <c r="O225" s="97"/>
      <c r="P225" s="108">
        <f t="shared" si="108"/>
        <v>0</v>
      </c>
      <c r="Q225" s="75">
        <f t="shared" si="93"/>
        <v>0</v>
      </c>
      <c r="R225" s="91">
        <f>(SUMIF($B$21:B225,B225,$Q$21:Q225))</f>
        <v>0</v>
      </c>
      <c r="S225" s="93">
        <f t="shared" si="118"/>
        <v>-2.4166666666666665</v>
      </c>
      <c r="T225" s="32">
        <f t="shared" si="94"/>
        <v>0</v>
      </c>
      <c r="U225" s="94">
        <f t="shared" si="95"/>
        <v>0</v>
      </c>
      <c r="V225" s="9">
        <f t="shared" si="103"/>
        <v>0</v>
      </c>
      <c r="W225" s="9">
        <f t="shared" si="96"/>
        <v>0</v>
      </c>
      <c r="X225" s="9">
        <f t="shared" si="104"/>
        <v>0</v>
      </c>
      <c r="Y225" s="93">
        <f t="shared" si="97"/>
        <v>0</v>
      </c>
      <c r="Z225" s="93">
        <f t="shared" si="98"/>
        <v>0</v>
      </c>
      <c r="AA225" s="9">
        <f t="shared" si="113"/>
        <v>0</v>
      </c>
      <c r="AB225" s="100"/>
      <c r="AC225" s="101"/>
      <c r="AD225" s="9">
        <f t="shared" si="99"/>
        <v>0</v>
      </c>
      <c r="AE225" s="96"/>
      <c r="AF225" s="98"/>
      <c r="AG225" s="98"/>
      <c r="AH225" s="96"/>
      <c r="AI225" s="96"/>
      <c r="AJ225" s="96"/>
      <c r="AK225" s="99"/>
      <c r="AL225" s="9">
        <f t="shared" si="114"/>
        <v>0</v>
      </c>
      <c r="AM225" s="9">
        <f t="shared" si="115"/>
        <v>7</v>
      </c>
      <c r="AN225" s="9">
        <f t="shared" si="116"/>
        <v>0.125</v>
      </c>
      <c r="AO225" s="113"/>
      <c r="AP225" s="113"/>
      <c r="AQ225" s="113"/>
      <c r="AR225" s="113"/>
      <c r="AS225" s="34">
        <f t="shared" si="109"/>
        <v>44765</v>
      </c>
      <c r="AT225" s="14">
        <f t="shared" si="110"/>
        <v>0</v>
      </c>
      <c r="AU225" s="31"/>
      <c r="AV225" s="31"/>
      <c r="AW225" s="31"/>
      <c r="AX225" s="31"/>
      <c r="AY225" s="31"/>
      <c r="AZ225" s="31"/>
      <c r="BA225" s="31"/>
      <c r="BB225" s="31"/>
      <c r="BC225" s="31"/>
      <c r="BD225" s="31"/>
      <c r="BE225" s="31"/>
      <c r="BF225" s="31"/>
      <c r="BG225" s="31"/>
      <c r="BH225" s="31"/>
      <c r="BI225" s="31"/>
      <c r="BJ225" s="31"/>
      <c r="BK225" s="31"/>
      <c r="BL225" s="31"/>
      <c r="BM225" s="31"/>
      <c r="BN225" s="31"/>
      <c r="BO225" s="31"/>
      <c r="BP225" s="31"/>
      <c r="BQ225" s="31"/>
      <c r="BR225" s="31"/>
      <c r="BS225" s="31"/>
      <c r="BT225" s="31"/>
      <c r="BU225" s="35">
        <f t="shared" si="111"/>
        <v>0</v>
      </c>
    </row>
    <row r="226" spans="1:73" ht="27" customHeight="1" x14ac:dyDescent="0.15">
      <c r="A226" s="29">
        <f t="shared" si="117"/>
        <v>44766</v>
      </c>
      <c r="B226" s="13">
        <f t="shared" si="105"/>
        <v>30</v>
      </c>
      <c r="C226" s="13">
        <f t="shared" si="106"/>
        <v>7</v>
      </c>
      <c r="D226" s="88">
        <f t="shared" si="107"/>
        <v>1.25</v>
      </c>
      <c r="E226" s="70">
        <f t="shared" si="100"/>
        <v>0</v>
      </c>
      <c r="F226" s="70">
        <f t="shared" si="101"/>
        <v>0</v>
      </c>
      <c r="G226" s="89">
        <f t="shared" si="102"/>
        <v>1.5</v>
      </c>
      <c r="H226" s="70">
        <f t="shared" si="92"/>
        <v>1</v>
      </c>
      <c r="I226" s="71">
        <f t="shared" si="112"/>
        <v>0</v>
      </c>
      <c r="J226" s="96"/>
      <c r="K226" s="96"/>
      <c r="L226" s="96"/>
      <c r="M226" s="96"/>
      <c r="N226" s="97"/>
      <c r="O226" s="97"/>
      <c r="P226" s="108">
        <f t="shared" si="108"/>
        <v>0</v>
      </c>
      <c r="Q226" s="75">
        <f t="shared" si="93"/>
        <v>0</v>
      </c>
      <c r="R226" s="91">
        <f>(SUMIF($B$21:B226,B226,$Q$21:Q226))</f>
        <v>0</v>
      </c>
      <c r="S226" s="93">
        <f t="shared" si="118"/>
        <v>-2.4166666666666665</v>
      </c>
      <c r="T226" s="32">
        <f t="shared" si="94"/>
        <v>0</v>
      </c>
      <c r="U226" s="94">
        <f t="shared" si="95"/>
        <v>0</v>
      </c>
      <c r="V226" s="9">
        <f t="shared" si="103"/>
        <v>0</v>
      </c>
      <c r="W226" s="9">
        <f t="shared" si="96"/>
        <v>0</v>
      </c>
      <c r="X226" s="9">
        <f t="shared" si="104"/>
        <v>0</v>
      </c>
      <c r="Y226" s="93">
        <f t="shared" si="97"/>
        <v>0</v>
      </c>
      <c r="Z226" s="93">
        <f t="shared" si="98"/>
        <v>0</v>
      </c>
      <c r="AA226" s="9">
        <f t="shared" si="113"/>
        <v>0</v>
      </c>
      <c r="AB226" s="100"/>
      <c r="AC226" s="101"/>
      <c r="AD226" s="9">
        <f t="shared" si="99"/>
        <v>0</v>
      </c>
      <c r="AE226" s="96"/>
      <c r="AF226" s="98"/>
      <c r="AG226" s="98"/>
      <c r="AH226" s="96"/>
      <c r="AI226" s="96"/>
      <c r="AJ226" s="96"/>
      <c r="AK226" s="99"/>
      <c r="AL226" s="9">
        <f t="shared" si="114"/>
        <v>0</v>
      </c>
      <c r="AM226" s="9">
        <f t="shared" si="115"/>
        <v>7</v>
      </c>
      <c r="AN226" s="9">
        <f t="shared" si="116"/>
        <v>0.125</v>
      </c>
      <c r="AO226" s="113"/>
      <c r="AP226" s="113"/>
      <c r="AQ226" s="113"/>
      <c r="AR226" s="113"/>
      <c r="AS226" s="34">
        <f t="shared" si="109"/>
        <v>44766</v>
      </c>
      <c r="AT226" s="14">
        <f t="shared" si="110"/>
        <v>0</v>
      </c>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31"/>
      <c r="BS226" s="31"/>
      <c r="BT226" s="31"/>
      <c r="BU226" s="35">
        <f t="shared" si="111"/>
        <v>0</v>
      </c>
    </row>
    <row r="227" spans="1:73" ht="27" customHeight="1" x14ac:dyDescent="0.15">
      <c r="A227" s="29">
        <f t="shared" si="117"/>
        <v>44767</v>
      </c>
      <c r="B227" s="13">
        <f t="shared" si="105"/>
        <v>30</v>
      </c>
      <c r="C227" s="13">
        <f t="shared" si="106"/>
        <v>1</v>
      </c>
      <c r="D227" s="88">
        <f t="shared" si="107"/>
        <v>1.25</v>
      </c>
      <c r="E227" s="70">
        <f t="shared" si="100"/>
        <v>0</v>
      </c>
      <c r="F227" s="70">
        <f t="shared" si="101"/>
        <v>0</v>
      </c>
      <c r="G227" s="89">
        <f t="shared" si="102"/>
        <v>1</v>
      </c>
      <c r="H227" s="70">
        <f t="shared" si="92"/>
        <v>1</v>
      </c>
      <c r="I227" s="71">
        <f t="shared" si="112"/>
        <v>0</v>
      </c>
      <c r="J227" s="96"/>
      <c r="K227" s="96"/>
      <c r="L227" s="96"/>
      <c r="M227" s="96"/>
      <c r="N227" s="97"/>
      <c r="O227" s="97"/>
      <c r="P227" s="108">
        <f t="shared" si="108"/>
        <v>0</v>
      </c>
      <c r="Q227" s="75">
        <f t="shared" si="93"/>
        <v>0</v>
      </c>
      <c r="R227" s="91">
        <f>(SUMIF($B$21:B227,B227,$Q$21:Q227))</f>
        <v>0</v>
      </c>
      <c r="S227" s="93">
        <f t="shared" si="118"/>
        <v>-2.4166666666666665</v>
      </c>
      <c r="T227" s="32">
        <f t="shared" si="94"/>
        <v>0</v>
      </c>
      <c r="U227" s="94">
        <f t="shared" si="95"/>
        <v>0</v>
      </c>
      <c r="V227" s="9">
        <f t="shared" si="103"/>
        <v>0</v>
      </c>
      <c r="W227" s="9">
        <f t="shared" si="96"/>
        <v>0</v>
      </c>
      <c r="X227" s="9">
        <f t="shared" si="104"/>
        <v>0</v>
      </c>
      <c r="Y227" s="93">
        <f t="shared" si="97"/>
        <v>0</v>
      </c>
      <c r="Z227" s="93">
        <f t="shared" si="98"/>
        <v>0</v>
      </c>
      <c r="AA227" s="9">
        <f t="shared" si="113"/>
        <v>0</v>
      </c>
      <c r="AB227" s="100"/>
      <c r="AC227" s="101"/>
      <c r="AD227" s="9">
        <f t="shared" si="99"/>
        <v>0</v>
      </c>
      <c r="AE227" s="96"/>
      <c r="AF227" s="98"/>
      <c r="AG227" s="98"/>
      <c r="AH227" s="96"/>
      <c r="AI227" s="96"/>
      <c r="AJ227" s="96"/>
      <c r="AK227" s="99"/>
      <c r="AL227" s="9">
        <f t="shared" si="114"/>
        <v>0</v>
      </c>
      <c r="AM227" s="9">
        <f t="shared" si="115"/>
        <v>7</v>
      </c>
      <c r="AN227" s="9">
        <f t="shared" si="116"/>
        <v>0.125</v>
      </c>
      <c r="AO227" s="113"/>
      <c r="AP227" s="113"/>
      <c r="AQ227" s="113"/>
      <c r="AR227" s="113"/>
      <c r="AS227" s="34">
        <f t="shared" si="109"/>
        <v>44767</v>
      </c>
      <c r="AT227" s="14">
        <f t="shared" si="110"/>
        <v>0</v>
      </c>
      <c r="AU227" s="31"/>
      <c r="AV227" s="31"/>
      <c r="AW227" s="31"/>
      <c r="AX227" s="31"/>
      <c r="AY227" s="31"/>
      <c r="AZ227" s="31"/>
      <c r="BA227" s="31"/>
      <c r="BB227" s="31"/>
      <c r="BC227" s="31"/>
      <c r="BD227" s="31"/>
      <c r="BE227" s="31"/>
      <c r="BF227" s="31"/>
      <c r="BG227" s="31"/>
      <c r="BH227" s="31"/>
      <c r="BI227" s="31"/>
      <c r="BJ227" s="31"/>
      <c r="BK227" s="31"/>
      <c r="BL227" s="31"/>
      <c r="BM227" s="31"/>
      <c r="BN227" s="31"/>
      <c r="BO227" s="31"/>
      <c r="BP227" s="31"/>
      <c r="BQ227" s="31"/>
      <c r="BR227" s="31"/>
      <c r="BS227" s="31"/>
      <c r="BT227" s="31"/>
      <c r="BU227" s="35">
        <f t="shared" si="111"/>
        <v>0</v>
      </c>
    </row>
    <row r="228" spans="1:73" ht="27" customHeight="1" x14ac:dyDescent="0.15">
      <c r="A228" s="29">
        <f t="shared" si="117"/>
        <v>44768</v>
      </c>
      <c r="B228" s="13">
        <f t="shared" si="105"/>
        <v>31</v>
      </c>
      <c r="C228" s="13">
        <f t="shared" si="106"/>
        <v>2</v>
      </c>
      <c r="D228" s="88">
        <f t="shared" si="107"/>
        <v>1.25</v>
      </c>
      <c r="E228" s="70">
        <f t="shared" si="100"/>
        <v>0</v>
      </c>
      <c r="F228" s="70">
        <f t="shared" si="101"/>
        <v>0</v>
      </c>
      <c r="G228" s="89">
        <f t="shared" si="102"/>
        <v>1</v>
      </c>
      <c r="H228" s="70">
        <f t="shared" si="92"/>
        <v>1</v>
      </c>
      <c r="I228" s="71">
        <f t="shared" si="112"/>
        <v>0</v>
      </c>
      <c r="J228" s="96"/>
      <c r="K228" s="96"/>
      <c r="L228" s="96"/>
      <c r="M228" s="96"/>
      <c r="N228" s="97"/>
      <c r="O228" s="97"/>
      <c r="P228" s="108">
        <f t="shared" si="108"/>
        <v>0</v>
      </c>
      <c r="Q228" s="75">
        <f t="shared" si="93"/>
        <v>0</v>
      </c>
      <c r="R228" s="91">
        <f>(SUMIF($B$21:B228,B228,$Q$21:Q228))</f>
        <v>0</v>
      </c>
      <c r="S228" s="93">
        <f t="shared" si="118"/>
        <v>-2.4166666666666665</v>
      </c>
      <c r="T228" s="32">
        <f t="shared" si="94"/>
        <v>0</v>
      </c>
      <c r="U228" s="94">
        <f t="shared" si="95"/>
        <v>0</v>
      </c>
      <c r="V228" s="9">
        <f t="shared" si="103"/>
        <v>0</v>
      </c>
      <c r="W228" s="9">
        <f t="shared" si="96"/>
        <v>0</v>
      </c>
      <c r="X228" s="9">
        <f t="shared" si="104"/>
        <v>0</v>
      </c>
      <c r="Y228" s="93">
        <f t="shared" si="97"/>
        <v>0</v>
      </c>
      <c r="Z228" s="93">
        <f t="shared" si="98"/>
        <v>0</v>
      </c>
      <c r="AA228" s="9">
        <f t="shared" si="113"/>
        <v>0</v>
      </c>
      <c r="AB228" s="100"/>
      <c r="AC228" s="101"/>
      <c r="AD228" s="9">
        <f t="shared" si="99"/>
        <v>0</v>
      </c>
      <c r="AE228" s="96"/>
      <c r="AF228" s="98"/>
      <c r="AG228" s="98"/>
      <c r="AH228" s="96"/>
      <c r="AI228" s="96"/>
      <c r="AJ228" s="96"/>
      <c r="AK228" s="99"/>
      <c r="AL228" s="9">
        <f t="shared" si="114"/>
        <v>0</v>
      </c>
      <c r="AM228" s="9">
        <f t="shared" si="115"/>
        <v>7</v>
      </c>
      <c r="AN228" s="9">
        <f t="shared" si="116"/>
        <v>0.125</v>
      </c>
      <c r="AO228" s="113"/>
      <c r="AP228" s="113"/>
      <c r="AQ228" s="113"/>
      <c r="AR228" s="113"/>
      <c r="AS228" s="34">
        <f t="shared" si="109"/>
        <v>44768</v>
      </c>
      <c r="AT228" s="14">
        <f t="shared" si="110"/>
        <v>0</v>
      </c>
      <c r="AU228" s="31"/>
      <c r="AV228" s="31"/>
      <c r="AW228" s="31"/>
      <c r="AX228" s="31"/>
      <c r="AY228" s="31"/>
      <c r="AZ228" s="31"/>
      <c r="BA228" s="31"/>
      <c r="BB228" s="31"/>
      <c r="BC228" s="31"/>
      <c r="BD228" s="31"/>
      <c r="BE228" s="31"/>
      <c r="BF228" s="31"/>
      <c r="BG228" s="31"/>
      <c r="BH228" s="31"/>
      <c r="BI228" s="31"/>
      <c r="BJ228" s="31"/>
      <c r="BK228" s="31"/>
      <c r="BL228" s="31"/>
      <c r="BM228" s="31"/>
      <c r="BN228" s="31"/>
      <c r="BO228" s="31"/>
      <c r="BP228" s="31"/>
      <c r="BQ228" s="31"/>
      <c r="BR228" s="31"/>
      <c r="BS228" s="31"/>
      <c r="BT228" s="31"/>
      <c r="BU228" s="35">
        <f t="shared" si="111"/>
        <v>0</v>
      </c>
    </row>
    <row r="229" spans="1:73" ht="27" customHeight="1" x14ac:dyDescent="0.15">
      <c r="A229" s="29">
        <f t="shared" si="117"/>
        <v>44769</v>
      </c>
      <c r="B229" s="13">
        <f t="shared" si="105"/>
        <v>31</v>
      </c>
      <c r="C229" s="13">
        <f t="shared" si="106"/>
        <v>3</v>
      </c>
      <c r="D229" s="88">
        <f t="shared" si="107"/>
        <v>1.25</v>
      </c>
      <c r="E229" s="70">
        <f t="shared" si="100"/>
        <v>0</v>
      </c>
      <c r="F229" s="70">
        <f t="shared" si="101"/>
        <v>0</v>
      </c>
      <c r="G229" s="89">
        <f t="shared" si="102"/>
        <v>1</v>
      </c>
      <c r="H229" s="70">
        <f t="shared" si="92"/>
        <v>1</v>
      </c>
      <c r="I229" s="71">
        <f t="shared" si="112"/>
        <v>0</v>
      </c>
      <c r="J229" s="96"/>
      <c r="K229" s="96"/>
      <c r="L229" s="96"/>
      <c r="M229" s="96"/>
      <c r="N229" s="97"/>
      <c r="O229" s="97"/>
      <c r="P229" s="108">
        <f t="shared" si="108"/>
        <v>0</v>
      </c>
      <c r="Q229" s="75">
        <f t="shared" si="93"/>
        <v>0</v>
      </c>
      <c r="R229" s="91">
        <f>(SUMIF($B$21:B229,B229,$Q$21:Q229))</f>
        <v>0</v>
      </c>
      <c r="S229" s="93">
        <f t="shared" si="118"/>
        <v>-2.4166666666666665</v>
      </c>
      <c r="T229" s="32">
        <f t="shared" si="94"/>
        <v>0</v>
      </c>
      <c r="U229" s="94">
        <f t="shared" si="95"/>
        <v>0</v>
      </c>
      <c r="V229" s="9">
        <f t="shared" si="103"/>
        <v>0</v>
      </c>
      <c r="W229" s="9">
        <f t="shared" si="96"/>
        <v>0</v>
      </c>
      <c r="X229" s="9">
        <f t="shared" si="104"/>
        <v>0</v>
      </c>
      <c r="Y229" s="93">
        <f t="shared" si="97"/>
        <v>0</v>
      </c>
      <c r="Z229" s="93">
        <f t="shared" si="98"/>
        <v>0</v>
      </c>
      <c r="AA229" s="9">
        <f t="shared" si="113"/>
        <v>0</v>
      </c>
      <c r="AB229" s="100"/>
      <c r="AC229" s="101"/>
      <c r="AD229" s="9">
        <f t="shared" si="99"/>
        <v>0</v>
      </c>
      <c r="AE229" s="96"/>
      <c r="AF229" s="98"/>
      <c r="AG229" s="98"/>
      <c r="AH229" s="96"/>
      <c r="AI229" s="96"/>
      <c r="AJ229" s="96"/>
      <c r="AK229" s="99"/>
      <c r="AL229" s="9">
        <f t="shared" si="114"/>
        <v>0</v>
      </c>
      <c r="AM229" s="9">
        <f t="shared" si="115"/>
        <v>7</v>
      </c>
      <c r="AN229" s="9">
        <f t="shared" si="116"/>
        <v>0.125</v>
      </c>
      <c r="AO229" s="113"/>
      <c r="AP229" s="113"/>
      <c r="AQ229" s="113"/>
      <c r="AR229" s="113"/>
      <c r="AS229" s="34">
        <f t="shared" si="109"/>
        <v>44769</v>
      </c>
      <c r="AT229" s="14">
        <f t="shared" si="110"/>
        <v>0</v>
      </c>
      <c r="AU229" s="31"/>
      <c r="AV229" s="31"/>
      <c r="AW229" s="31"/>
      <c r="AX229" s="31"/>
      <c r="AY229" s="31"/>
      <c r="AZ229" s="31"/>
      <c r="BA229" s="31"/>
      <c r="BB229" s="31"/>
      <c r="BC229" s="31"/>
      <c r="BD229" s="31"/>
      <c r="BE229" s="31"/>
      <c r="BF229" s="31"/>
      <c r="BG229" s="31"/>
      <c r="BH229" s="31"/>
      <c r="BI229" s="31"/>
      <c r="BJ229" s="31"/>
      <c r="BK229" s="31"/>
      <c r="BL229" s="31"/>
      <c r="BM229" s="31"/>
      <c r="BN229" s="31"/>
      <c r="BO229" s="31"/>
      <c r="BP229" s="31"/>
      <c r="BQ229" s="31"/>
      <c r="BR229" s="31"/>
      <c r="BS229" s="31"/>
      <c r="BT229" s="31"/>
      <c r="BU229" s="35">
        <f t="shared" si="111"/>
        <v>0</v>
      </c>
    </row>
    <row r="230" spans="1:73" ht="27" customHeight="1" x14ac:dyDescent="0.15">
      <c r="A230" s="29">
        <f t="shared" si="117"/>
        <v>44770</v>
      </c>
      <c r="B230" s="13">
        <f t="shared" si="105"/>
        <v>31</v>
      </c>
      <c r="C230" s="13">
        <f t="shared" si="106"/>
        <v>4</v>
      </c>
      <c r="D230" s="88">
        <f t="shared" si="107"/>
        <v>1.25</v>
      </c>
      <c r="E230" s="70">
        <f t="shared" si="100"/>
        <v>0</v>
      </c>
      <c r="F230" s="70">
        <f t="shared" si="101"/>
        <v>0</v>
      </c>
      <c r="G230" s="89">
        <f t="shared" si="102"/>
        <v>1</v>
      </c>
      <c r="H230" s="70">
        <f t="shared" si="92"/>
        <v>1</v>
      </c>
      <c r="I230" s="71">
        <f t="shared" si="112"/>
        <v>0</v>
      </c>
      <c r="J230" s="96"/>
      <c r="K230" s="96"/>
      <c r="L230" s="96"/>
      <c r="M230" s="96"/>
      <c r="N230" s="97"/>
      <c r="O230" s="97"/>
      <c r="P230" s="108">
        <f t="shared" si="108"/>
        <v>0</v>
      </c>
      <c r="Q230" s="75">
        <f t="shared" si="93"/>
        <v>0</v>
      </c>
      <c r="R230" s="91">
        <f>(SUMIF($B$21:B230,B230,$Q$21:Q230))</f>
        <v>0</v>
      </c>
      <c r="S230" s="93">
        <f t="shared" si="118"/>
        <v>-2.4166666666666665</v>
      </c>
      <c r="T230" s="32">
        <f t="shared" si="94"/>
        <v>0</v>
      </c>
      <c r="U230" s="94">
        <f t="shared" si="95"/>
        <v>0</v>
      </c>
      <c r="V230" s="9">
        <f t="shared" si="103"/>
        <v>0</v>
      </c>
      <c r="W230" s="9">
        <f t="shared" si="96"/>
        <v>0</v>
      </c>
      <c r="X230" s="9">
        <f t="shared" si="104"/>
        <v>0</v>
      </c>
      <c r="Y230" s="93">
        <f t="shared" si="97"/>
        <v>0</v>
      </c>
      <c r="Z230" s="93">
        <f t="shared" si="98"/>
        <v>0</v>
      </c>
      <c r="AA230" s="9">
        <f t="shared" si="113"/>
        <v>0</v>
      </c>
      <c r="AB230" s="100"/>
      <c r="AC230" s="101"/>
      <c r="AD230" s="9">
        <f t="shared" si="99"/>
        <v>0</v>
      </c>
      <c r="AE230" s="96"/>
      <c r="AF230" s="98"/>
      <c r="AG230" s="98"/>
      <c r="AH230" s="96"/>
      <c r="AI230" s="96"/>
      <c r="AJ230" s="96"/>
      <c r="AK230" s="99"/>
      <c r="AL230" s="9">
        <f t="shared" si="114"/>
        <v>0</v>
      </c>
      <c r="AM230" s="9">
        <f t="shared" si="115"/>
        <v>7</v>
      </c>
      <c r="AN230" s="9">
        <f t="shared" si="116"/>
        <v>0.125</v>
      </c>
      <c r="AO230" s="113"/>
      <c r="AP230" s="113"/>
      <c r="AQ230" s="113"/>
      <c r="AR230" s="113"/>
      <c r="AS230" s="34">
        <f t="shared" si="109"/>
        <v>44770</v>
      </c>
      <c r="AT230" s="14">
        <f t="shared" si="110"/>
        <v>0</v>
      </c>
      <c r="AU230" s="31"/>
      <c r="AV230" s="31"/>
      <c r="AW230" s="31"/>
      <c r="AX230" s="31"/>
      <c r="AY230" s="31"/>
      <c r="AZ230" s="31"/>
      <c r="BA230" s="31"/>
      <c r="BB230" s="31"/>
      <c r="BC230" s="31"/>
      <c r="BD230" s="31"/>
      <c r="BE230" s="31"/>
      <c r="BF230" s="31"/>
      <c r="BG230" s="31"/>
      <c r="BH230" s="31"/>
      <c r="BI230" s="31"/>
      <c r="BJ230" s="31"/>
      <c r="BK230" s="31"/>
      <c r="BL230" s="31"/>
      <c r="BM230" s="31"/>
      <c r="BN230" s="31"/>
      <c r="BO230" s="31"/>
      <c r="BP230" s="31"/>
      <c r="BQ230" s="31"/>
      <c r="BR230" s="31"/>
      <c r="BS230" s="31"/>
      <c r="BT230" s="31"/>
      <c r="BU230" s="35">
        <f t="shared" si="111"/>
        <v>0</v>
      </c>
    </row>
    <row r="231" spans="1:73" ht="27" customHeight="1" x14ac:dyDescent="0.15">
      <c r="A231" s="29">
        <f t="shared" si="117"/>
        <v>44771</v>
      </c>
      <c r="B231" s="13">
        <f t="shared" si="105"/>
        <v>31</v>
      </c>
      <c r="C231" s="13">
        <f t="shared" si="106"/>
        <v>5</v>
      </c>
      <c r="D231" s="88">
        <f t="shared" si="107"/>
        <v>1.25</v>
      </c>
      <c r="E231" s="70">
        <f t="shared" si="100"/>
        <v>0</v>
      </c>
      <c r="F231" s="70">
        <f t="shared" si="101"/>
        <v>0</v>
      </c>
      <c r="G231" s="89">
        <f t="shared" si="102"/>
        <v>1</v>
      </c>
      <c r="H231" s="70">
        <f t="shared" si="92"/>
        <v>1</v>
      </c>
      <c r="I231" s="71">
        <f t="shared" si="112"/>
        <v>0</v>
      </c>
      <c r="J231" s="96"/>
      <c r="K231" s="96"/>
      <c r="L231" s="96"/>
      <c r="M231" s="96"/>
      <c r="N231" s="97"/>
      <c r="O231" s="97"/>
      <c r="P231" s="108">
        <f t="shared" si="108"/>
        <v>0</v>
      </c>
      <c r="Q231" s="75">
        <f t="shared" si="93"/>
        <v>0</v>
      </c>
      <c r="R231" s="91">
        <f>(SUMIF($B$21:B231,B231,$Q$21:Q231))</f>
        <v>0</v>
      </c>
      <c r="S231" s="93">
        <f t="shared" si="118"/>
        <v>-2.4166666666666665</v>
      </c>
      <c r="T231" s="32">
        <f t="shared" si="94"/>
        <v>0</v>
      </c>
      <c r="U231" s="94">
        <f t="shared" si="95"/>
        <v>0</v>
      </c>
      <c r="V231" s="9">
        <f t="shared" si="103"/>
        <v>0</v>
      </c>
      <c r="W231" s="9">
        <f t="shared" si="96"/>
        <v>0</v>
      </c>
      <c r="X231" s="9">
        <f t="shared" si="104"/>
        <v>0</v>
      </c>
      <c r="Y231" s="93">
        <f t="shared" si="97"/>
        <v>0</v>
      </c>
      <c r="Z231" s="93">
        <f t="shared" si="98"/>
        <v>0</v>
      </c>
      <c r="AA231" s="9">
        <f t="shared" si="113"/>
        <v>0</v>
      </c>
      <c r="AB231" s="100"/>
      <c r="AC231" s="101"/>
      <c r="AD231" s="9">
        <f t="shared" si="99"/>
        <v>0</v>
      </c>
      <c r="AE231" s="96"/>
      <c r="AF231" s="98"/>
      <c r="AG231" s="98"/>
      <c r="AH231" s="96"/>
      <c r="AI231" s="96"/>
      <c r="AJ231" s="96"/>
      <c r="AK231" s="99"/>
      <c r="AL231" s="9">
        <f t="shared" si="114"/>
        <v>0</v>
      </c>
      <c r="AM231" s="9">
        <f t="shared" si="115"/>
        <v>7</v>
      </c>
      <c r="AN231" s="9">
        <f t="shared" si="116"/>
        <v>0.125</v>
      </c>
      <c r="AO231" s="113"/>
      <c r="AP231" s="113"/>
      <c r="AQ231" s="113"/>
      <c r="AR231" s="113"/>
      <c r="AS231" s="34">
        <f t="shared" si="109"/>
        <v>44771</v>
      </c>
      <c r="AT231" s="14">
        <f t="shared" si="110"/>
        <v>0</v>
      </c>
      <c r="AU231" s="31"/>
      <c r="AV231" s="31"/>
      <c r="AW231" s="31"/>
      <c r="AX231" s="31"/>
      <c r="AY231" s="31"/>
      <c r="AZ231" s="31"/>
      <c r="BA231" s="31"/>
      <c r="BB231" s="31"/>
      <c r="BC231" s="31"/>
      <c r="BD231" s="31"/>
      <c r="BE231" s="31"/>
      <c r="BF231" s="31"/>
      <c r="BG231" s="31"/>
      <c r="BH231" s="31"/>
      <c r="BI231" s="31"/>
      <c r="BJ231" s="31"/>
      <c r="BK231" s="31"/>
      <c r="BL231" s="31"/>
      <c r="BM231" s="31"/>
      <c r="BN231" s="31"/>
      <c r="BO231" s="31"/>
      <c r="BP231" s="31"/>
      <c r="BQ231" s="31"/>
      <c r="BR231" s="31"/>
      <c r="BS231" s="31"/>
      <c r="BT231" s="31"/>
      <c r="BU231" s="35">
        <f t="shared" si="111"/>
        <v>0</v>
      </c>
    </row>
    <row r="232" spans="1:73" ht="27" customHeight="1" x14ac:dyDescent="0.15">
      <c r="A232" s="29">
        <f t="shared" si="117"/>
        <v>44772</v>
      </c>
      <c r="B232" s="13">
        <f t="shared" si="105"/>
        <v>31</v>
      </c>
      <c r="C232" s="13">
        <f t="shared" si="106"/>
        <v>6</v>
      </c>
      <c r="D232" s="88">
        <f t="shared" si="107"/>
        <v>1.25</v>
      </c>
      <c r="E232" s="70">
        <f t="shared" si="100"/>
        <v>0</v>
      </c>
      <c r="F232" s="70">
        <f t="shared" si="101"/>
        <v>0</v>
      </c>
      <c r="G232" s="89">
        <f t="shared" si="102"/>
        <v>1</v>
      </c>
      <c r="H232" s="70">
        <f t="shared" si="92"/>
        <v>1</v>
      </c>
      <c r="I232" s="71">
        <f t="shared" si="112"/>
        <v>0</v>
      </c>
      <c r="J232" s="96"/>
      <c r="K232" s="96"/>
      <c r="L232" s="96"/>
      <c r="M232" s="96"/>
      <c r="N232" s="97"/>
      <c r="O232" s="97"/>
      <c r="P232" s="108">
        <f t="shared" si="108"/>
        <v>0</v>
      </c>
      <c r="Q232" s="75">
        <f t="shared" si="93"/>
        <v>0</v>
      </c>
      <c r="R232" s="91">
        <f>(SUMIF($B$21:B232,B232,$Q$21:Q232))</f>
        <v>0</v>
      </c>
      <c r="S232" s="93">
        <f t="shared" si="118"/>
        <v>-2.4166666666666665</v>
      </c>
      <c r="T232" s="32">
        <f t="shared" si="94"/>
        <v>0</v>
      </c>
      <c r="U232" s="94">
        <f t="shared" si="95"/>
        <v>0</v>
      </c>
      <c r="V232" s="9">
        <f t="shared" si="103"/>
        <v>0</v>
      </c>
      <c r="W232" s="9">
        <f t="shared" si="96"/>
        <v>0</v>
      </c>
      <c r="X232" s="9">
        <f t="shared" si="104"/>
        <v>0</v>
      </c>
      <c r="Y232" s="93">
        <f t="shared" si="97"/>
        <v>0</v>
      </c>
      <c r="Z232" s="93">
        <f t="shared" si="98"/>
        <v>0</v>
      </c>
      <c r="AA232" s="9">
        <f t="shared" si="113"/>
        <v>0</v>
      </c>
      <c r="AB232" s="100"/>
      <c r="AC232" s="101"/>
      <c r="AD232" s="9">
        <f t="shared" si="99"/>
        <v>0</v>
      </c>
      <c r="AE232" s="96"/>
      <c r="AF232" s="98"/>
      <c r="AG232" s="98"/>
      <c r="AH232" s="96"/>
      <c r="AI232" s="96"/>
      <c r="AJ232" s="96"/>
      <c r="AK232" s="99"/>
      <c r="AL232" s="9">
        <f t="shared" si="114"/>
        <v>0</v>
      </c>
      <c r="AM232" s="9">
        <f t="shared" si="115"/>
        <v>7</v>
      </c>
      <c r="AN232" s="9">
        <f t="shared" si="116"/>
        <v>0.125</v>
      </c>
      <c r="AO232" s="113"/>
      <c r="AP232" s="113"/>
      <c r="AQ232" s="113"/>
      <c r="AR232" s="113"/>
      <c r="AS232" s="34">
        <f t="shared" si="109"/>
        <v>44772</v>
      </c>
      <c r="AT232" s="14">
        <f t="shared" si="110"/>
        <v>0</v>
      </c>
      <c r="AU232" s="31"/>
      <c r="AV232" s="31"/>
      <c r="AW232" s="31"/>
      <c r="AX232" s="31"/>
      <c r="AY232" s="31"/>
      <c r="AZ232" s="31"/>
      <c r="BA232" s="31"/>
      <c r="BB232" s="31"/>
      <c r="BC232" s="31"/>
      <c r="BD232" s="31"/>
      <c r="BE232" s="31"/>
      <c r="BF232" s="31"/>
      <c r="BG232" s="31"/>
      <c r="BH232" s="31"/>
      <c r="BI232" s="31"/>
      <c r="BJ232" s="31"/>
      <c r="BK232" s="31"/>
      <c r="BL232" s="31"/>
      <c r="BM232" s="31"/>
      <c r="BN232" s="31"/>
      <c r="BO232" s="31"/>
      <c r="BP232" s="31"/>
      <c r="BQ232" s="31"/>
      <c r="BR232" s="31"/>
      <c r="BS232" s="31"/>
      <c r="BT232" s="31"/>
      <c r="BU232" s="35">
        <f t="shared" si="111"/>
        <v>0</v>
      </c>
    </row>
    <row r="233" spans="1:73" ht="27" customHeight="1" x14ac:dyDescent="0.15">
      <c r="A233" s="29">
        <f t="shared" si="117"/>
        <v>44773</v>
      </c>
      <c r="B233" s="13">
        <f t="shared" si="105"/>
        <v>31</v>
      </c>
      <c r="C233" s="13">
        <f t="shared" si="106"/>
        <v>7</v>
      </c>
      <c r="D233" s="88">
        <f t="shared" si="107"/>
        <v>1.25</v>
      </c>
      <c r="E233" s="70">
        <f t="shared" si="100"/>
        <v>0</v>
      </c>
      <c r="F233" s="70">
        <f t="shared" si="101"/>
        <v>0</v>
      </c>
      <c r="G233" s="89">
        <f t="shared" si="102"/>
        <v>1.5</v>
      </c>
      <c r="H233" s="70">
        <f t="shared" si="92"/>
        <v>1</v>
      </c>
      <c r="I233" s="71">
        <f t="shared" si="112"/>
        <v>0</v>
      </c>
      <c r="J233" s="96"/>
      <c r="K233" s="96"/>
      <c r="L233" s="96"/>
      <c r="M233" s="96"/>
      <c r="N233" s="97"/>
      <c r="O233" s="97"/>
      <c r="P233" s="108">
        <f t="shared" si="108"/>
        <v>0</v>
      </c>
      <c r="Q233" s="75">
        <f t="shared" si="93"/>
        <v>0</v>
      </c>
      <c r="R233" s="91">
        <f>(SUMIF($B$21:B233,B233,$Q$21:Q233))</f>
        <v>0</v>
      </c>
      <c r="S233" s="93">
        <f t="shared" si="118"/>
        <v>-2.4166666666666665</v>
      </c>
      <c r="T233" s="32">
        <f t="shared" si="94"/>
        <v>0</v>
      </c>
      <c r="U233" s="94">
        <f t="shared" si="95"/>
        <v>0</v>
      </c>
      <c r="V233" s="9">
        <f t="shared" si="103"/>
        <v>0</v>
      </c>
      <c r="W233" s="9">
        <f t="shared" si="96"/>
        <v>0</v>
      </c>
      <c r="X233" s="9">
        <f t="shared" si="104"/>
        <v>0</v>
      </c>
      <c r="Y233" s="93">
        <f t="shared" si="97"/>
        <v>0</v>
      </c>
      <c r="Z233" s="93">
        <f t="shared" si="98"/>
        <v>0</v>
      </c>
      <c r="AA233" s="9">
        <f t="shared" si="113"/>
        <v>0</v>
      </c>
      <c r="AB233" s="100"/>
      <c r="AC233" s="101"/>
      <c r="AD233" s="9">
        <f t="shared" si="99"/>
        <v>0</v>
      </c>
      <c r="AE233" s="96"/>
      <c r="AF233" s="98"/>
      <c r="AG233" s="98"/>
      <c r="AH233" s="96"/>
      <c r="AI233" s="96"/>
      <c r="AJ233" s="96"/>
      <c r="AK233" s="99"/>
      <c r="AL233" s="9">
        <f t="shared" si="114"/>
        <v>0</v>
      </c>
      <c r="AM233" s="9">
        <f t="shared" si="115"/>
        <v>7</v>
      </c>
      <c r="AN233" s="9">
        <f t="shared" si="116"/>
        <v>0.125</v>
      </c>
      <c r="AO233" s="113"/>
      <c r="AP233" s="113"/>
      <c r="AQ233" s="113"/>
      <c r="AR233" s="113"/>
      <c r="AS233" s="34">
        <f t="shared" si="109"/>
        <v>44773</v>
      </c>
      <c r="AT233" s="14">
        <f t="shared" si="110"/>
        <v>0</v>
      </c>
      <c r="AU233" s="31"/>
      <c r="AV233" s="31"/>
      <c r="AW233" s="31"/>
      <c r="AX233" s="31"/>
      <c r="AY233" s="31"/>
      <c r="AZ233" s="31"/>
      <c r="BA233" s="31"/>
      <c r="BB233" s="31"/>
      <c r="BC233" s="31"/>
      <c r="BD233" s="31"/>
      <c r="BE233" s="31"/>
      <c r="BF233" s="31"/>
      <c r="BG233" s="31"/>
      <c r="BH233" s="31"/>
      <c r="BI233" s="31"/>
      <c r="BJ233" s="31"/>
      <c r="BK233" s="31"/>
      <c r="BL233" s="31"/>
      <c r="BM233" s="31"/>
      <c r="BN233" s="31"/>
      <c r="BO233" s="31"/>
      <c r="BP233" s="31"/>
      <c r="BQ233" s="31"/>
      <c r="BR233" s="31"/>
      <c r="BS233" s="31"/>
      <c r="BT233" s="31"/>
      <c r="BU233" s="35">
        <f t="shared" si="111"/>
        <v>0</v>
      </c>
    </row>
    <row r="234" spans="1:73" ht="27" customHeight="1" x14ac:dyDescent="0.15">
      <c r="A234" s="29">
        <f t="shared" si="117"/>
        <v>44774</v>
      </c>
      <c r="B234" s="13">
        <f t="shared" si="105"/>
        <v>31</v>
      </c>
      <c r="C234" s="13">
        <f t="shared" si="106"/>
        <v>1</v>
      </c>
      <c r="D234" s="88">
        <f t="shared" si="107"/>
        <v>1.25</v>
      </c>
      <c r="E234" s="70">
        <f t="shared" si="100"/>
        <v>0</v>
      </c>
      <c r="F234" s="70">
        <f t="shared" si="101"/>
        <v>0</v>
      </c>
      <c r="G234" s="89">
        <f t="shared" si="102"/>
        <v>1</v>
      </c>
      <c r="H234" s="70">
        <f t="shared" si="92"/>
        <v>1</v>
      </c>
      <c r="I234" s="71">
        <f t="shared" si="112"/>
        <v>0</v>
      </c>
      <c r="J234" s="96"/>
      <c r="K234" s="96"/>
      <c r="L234" s="96"/>
      <c r="M234" s="96"/>
      <c r="N234" s="97"/>
      <c r="O234" s="97"/>
      <c r="P234" s="108">
        <f t="shared" si="108"/>
        <v>0</v>
      </c>
      <c r="Q234" s="75">
        <f t="shared" si="93"/>
        <v>0</v>
      </c>
      <c r="R234" s="91">
        <f>(SUMIF($B$21:B234,B234,$Q$21:Q234))</f>
        <v>0</v>
      </c>
      <c r="S234" s="93">
        <f t="shared" si="118"/>
        <v>-2.4166666666666665</v>
      </c>
      <c r="T234" s="32">
        <f t="shared" si="94"/>
        <v>0</v>
      </c>
      <c r="U234" s="94">
        <f t="shared" si="95"/>
        <v>0</v>
      </c>
      <c r="V234" s="9">
        <f t="shared" si="103"/>
        <v>0</v>
      </c>
      <c r="W234" s="9">
        <f t="shared" si="96"/>
        <v>0</v>
      </c>
      <c r="X234" s="9">
        <f t="shared" si="104"/>
        <v>0</v>
      </c>
      <c r="Y234" s="93">
        <f t="shared" si="97"/>
        <v>0</v>
      </c>
      <c r="Z234" s="93">
        <f t="shared" si="98"/>
        <v>0</v>
      </c>
      <c r="AA234" s="9">
        <f t="shared" si="113"/>
        <v>0</v>
      </c>
      <c r="AB234" s="100"/>
      <c r="AC234" s="101"/>
      <c r="AD234" s="9">
        <f t="shared" si="99"/>
        <v>0</v>
      </c>
      <c r="AE234" s="96"/>
      <c r="AF234" s="98"/>
      <c r="AG234" s="98"/>
      <c r="AH234" s="96"/>
      <c r="AI234" s="96"/>
      <c r="AJ234" s="96"/>
      <c r="AK234" s="99"/>
      <c r="AL234" s="9">
        <f t="shared" si="114"/>
        <v>0</v>
      </c>
      <c r="AM234" s="9">
        <f t="shared" si="115"/>
        <v>7</v>
      </c>
      <c r="AN234" s="9">
        <f t="shared" si="116"/>
        <v>0.125</v>
      </c>
      <c r="AO234" s="113"/>
      <c r="AP234" s="113"/>
      <c r="AQ234" s="113"/>
      <c r="AR234" s="113"/>
      <c r="AS234" s="34">
        <f t="shared" si="109"/>
        <v>44774</v>
      </c>
      <c r="AT234" s="14">
        <f t="shared" si="110"/>
        <v>0</v>
      </c>
      <c r="AU234" s="31"/>
      <c r="AV234" s="31"/>
      <c r="AW234" s="31"/>
      <c r="AX234" s="31"/>
      <c r="AY234" s="31"/>
      <c r="AZ234" s="31"/>
      <c r="BA234" s="31"/>
      <c r="BB234" s="31"/>
      <c r="BC234" s="31"/>
      <c r="BD234" s="31"/>
      <c r="BE234" s="31"/>
      <c r="BF234" s="31"/>
      <c r="BG234" s="31"/>
      <c r="BH234" s="31"/>
      <c r="BI234" s="31"/>
      <c r="BJ234" s="31"/>
      <c r="BK234" s="31"/>
      <c r="BL234" s="31"/>
      <c r="BM234" s="31"/>
      <c r="BN234" s="31"/>
      <c r="BO234" s="31"/>
      <c r="BP234" s="31"/>
      <c r="BQ234" s="31"/>
      <c r="BR234" s="31"/>
      <c r="BS234" s="31"/>
      <c r="BT234" s="31"/>
      <c r="BU234" s="35">
        <f t="shared" si="111"/>
        <v>0</v>
      </c>
    </row>
    <row r="235" spans="1:73" ht="27" customHeight="1" x14ac:dyDescent="0.15">
      <c r="A235" s="29">
        <f t="shared" si="117"/>
        <v>44775</v>
      </c>
      <c r="B235" s="13">
        <f t="shared" si="105"/>
        <v>32</v>
      </c>
      <c r="C235" s="13">
        <f t="shared" si="106"/>
        <v>2</v>
      </c>
      <c r="D235" s="88">
        <f t="shared" si="107"/>
        <v>1.25</v>
      </c>
      <c r="E235" s="70">
        <f t="shared" si="100"/>
        <v>0</v>
      </c>
      <c r="F235" s="70">
        <f t="shared" si="101"/>
        <v>0</v>
      </c>
      <c r="G235" s="89">
        <f t="shared" si="102"/>
        <v>1</v>
      </c>
      <c r="H235" s="70">
        <f t="shared" si="92"/>
        <v>1</v>
      </c>
      <c r="I235" s="71">
        <f t="shared" si="112"/>
        <v>0</v>
      </c>
      <c r="J235" s="96"/>
      <c r="K235" s="96"/>
      <c r="L235" s="96"/>
      <c r="M235" s="96"/>
      <c r="N235" s="97"/>
      <c r="O235" s="97"/>
      <c r="P235" s="108">
        <f t="shared" si="108"/>
        <v>0</v>
      </c>
      <c r="Q235" s="75">
        <f t="shared" si="93"/>
        <v>0</v>
      </c>
      <c r="R235" s="91">
        <f>(SUMIF($B$21:B235,B235,$Q$21:Q235))</f>
        <v>0</v>
      </c>
      <c r="S235" s="93">
        <f t="shared" si="118"/>
        <v>-2.4166666666666665</v>
      </c>
      <c r="T235" s="32">
        <f t="shared" si="94"/>
        <v>0</v>
      </c>
      <c r="U235" s="94">
        <f t="shared" si="95"/>
        <v>0</v>
      </c>
      <c r="V235" s="9">
        <f t="shared" si="103"/>
        <v>0</v>
      </c>
      <c r="W235" s="9">
        <f t="shared" si="96"/>
        <v>0</v>
      </c>
      <c r="X235" s="9">
        <f t="shared" si="104"/>
        <v>0</v>
      </c>
      <c r="Y235" s="93">
        <f t="shared" si="97"/>
        <v>0</v>
      </c>
      <c r="Z235" s="93">
        <f t="shared" si="98"/>
        <v>0</v>
      </c>
      <c r="AA235" s="9">
        <f t="shared" si="113"/>
        <v>0</v>
      </c>
      <c r="AB235" s="100"/>
      <c r="AC235" s="101"/>
      <c r="AD235" s="9">
        <f t="shared" si="99"/>
        <v>0</v>
      </c>
      <c r="AE235" s="96"/>
      <c r="AF235" s="98"/>
      <c r="AG235" s="98"/>
      <c r="AH235" s="96"/>
      <c r="AI235" s="96"/>
      <c r="AJ235" s="96"/>
      <c r="AK235" s="99"/>
      <c r="AL235" s="9">
        <f t="shared" si="114"/>
        <v>0</v>
      </c>
      <c r="AM235" s="9">
        <f t="shared" si="115"/>
        <v>7</v>
      </c>
      <c r="AN235" s="9">
        <f t="shared" si="116"/>
        <v>0.125</v>
      </c>
      <c r="AO235" s="113"/>
      <c r="AP235" s="113"/>
      <c r="AQ235" s="113"/>
      <c r="AR235" s="113"/>
      <c r="AS235" s="34">
        <f t="shared" si="109"/>
        <v>44775</v>
      </c>
      <c r="AT235" s="14">
        <f t="shared" si="110"/>
        <v>0</v>
      </c>
      <c r="AU235" s="31"/>
      <c r="AV235" s="31"/>
      <c r="AW235" s="31"/>
      <c r="AX235" s="31"/>
      <c r="AY235" s="31"/>
      <c r="AZ235" s="31"/>
      <c r="BA235" s="31"/>
      <c r="BB235" s="31"/>
      <c r="BC235" s="31"/>
      <c r="BD235" s="31"/>
      <c r="BE235" s="31"/>
      <c r="BF235" s="31"/>
      <c r="BG235" s="31"/>
      <c r="BH235" s="31"/>
      <c r="BI235" s="31"/>
      <c r="BJ235" s="31"/>
      <c r="BK235" s="31"/>
      <c r="BL235" s="31"/>
      <c r="BM235" s="31"/>
      <c r="BN235" s="31"/>
      <c r="BO235" s="31"/>
      <c r="BP235" s="31"/>
      <c r="BQ235" s="31"/>
      <c r="BR235" s="31"/>
      <c r="BS235" s="31"/>
      <c r="BT235" s="31"/>
      <c r="BU235" s="35">
        <f t="shared" si="111"/>
        <v>0</v>
      </c>
    </row>
    <row r="236" spans="1:73" ht="27" customHeight="1" x14ac:dyDescent="0.15">
      <c r="A236" s="29">
        <f t="shared" si="117"/>
        <v>44776</v>
      </c>
      <c r="B236" s="13">
        <f t="shared" si="105"/>
        <v>32</v>
      </c>
      <c r="C236" s="13">
        <f t="shared" si="106"/>
        <v>3</v>
      </c>
      <c r="D236" s="88">
        <f t="shared" si="107"/>
        <v>1.25</v>
      </c>
      <c r="E236" s="70">
        <f t="shared" si="100"/>
        <v>0</v>
      </c>
      <c r="F236" s="70">
        <f t="shared" si="101"/>
        <v>0</v>
      </c>
      <c r="G236" s="89">
        <f t="shared" si="102"/>
        <v>1</v>
      </c>
      <c r="H236" s="70">
        <f t="shared" si="92"/>
        <v>1</v>
      </c>
      <c r="I236" s="71">
        <f t="shared" si="112"/>
        <v>0</v>
      </c>
      <c r="J236" s="96"/>
      <c r="K236" s="96"/>
      <c r="L236" s="96"/>
      <c r="M236" s="96"/>
      <c r="N236" s="97"/>
      <c r="O236" s="97"/>
      <c r="P236" s="108">
        <f t="shared" si="108"/>
        <v>0</v>
      </c>
      <c r="Q236" s="75">
        <f t="shared" si="93"/>
        <v>0</v>
      </c>
      <c r="R236" s="91">
        <f>(SUMIF($B$21:B236,B236,$Q$21:Q236))</f>
        <v>0</v>
      </c>
      <c r="S236" s="93">
        <f t="shared" si="118"/>
        <v>-2.4166666666666665</v>
      </c>
      <c r="T236" s="32">
        <f t="shared" si="94"/>
        <v>0</v>
      </c>
      <c r="U236" s="94">
        <f t="shared" si="95"/>
        <v>0</v>
      </c>
      <c r="V236" s="9">
        <f t="shared" si="103"/>
        <v>0</v>
      </c>
      <c r="W236" s="9">
        <f t="shared" si="96"/>
        <v>0</v>
      </c>
      <c r="X236" s="9">
        <f t="shared" si="104"/>
        <v>0</v>
      </c>
      <c r="Y236" s="93">
        <f t="shared" si="97"/>
        <v>0</v>
      </c>
      <c r="Z236" s="93">
        <f t="shared" si="98"/>
        <v>0</v>
      </c>
      <c r="AA236" s="9">
        <f t="shared" si="113"/>
        <v>0</v>
      </c>
      <c r="AB236" s="100"/>
      <c r="AC236" s="101"/>
      <c r="AD236" s="9">
        <f t="shared" si="99"/>
        <v>0</v>
      </c>
      <c r="AE236" s="96"/>
      <c r="AF236" s="98"/>
      <c r="AG236" s="98"/>
      <c r="AH236" s="96"/>
      <c r="AI236" s="96"/>
      <c r="AJ236" s="96"/>
      <c r="AK236" s="99"/>
      <c r="AL236" s="9">
        <f t="shared" si="114"/>
        <v>0</v>
      </c>
      <c r="AM236" s="9">
        <f t="shared" si="115"/>
        <v>7</v>
      </c>
      <c r="AN236" s="9">
        <f t="shared" si="116"/>
        <v>0.125</v>
      </c>
      <c r="AO236" s="113"/>
      <c r="AP236" s="113"/>
      <c r="AQ236" s="113"/>
      <c r="AR236" s="113"/>
      <c r="AS236" s="34">
        <f t="shared" si="109"/>
        <v>44776</v>
      </c>
      <c r="AT236" s="14">
        <f t="shared" si="110"/>
        <v>0</v>
      </c>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5">
        <f t="shared" si="111"/>
        <v>0</v>
      </c>
    </row>
    <row r="237" spans="1:73" ht="27" customHeight="1" x14ac:dyDescent="0.15">
      <c r="A237" s="29">
        <f t="shared" si="117"/>
        <v>44777</v>
      </c>
      <c r="B237" s="13">
        <f t="shared" si="105"/>
        <v>32</v>
      </c>
      <c r="C237" s="13">
        <f t="shared" si="106"/>
        <v>4</v>
      </c>
      <c r="D237" s="88">
        <f t="shared" si="107"/>
        <v>1.25</v>
      </c>
      <c r="E237" s="70">
        <f t="shared" si="100"/>
        <v>0</v>
      </c>
      <c r="F237" s="70">
        <f t="shared" si="101"/>
        <v>0</v>
      </c>
      <c r="G237" s="89">
        <f t="shared" si="102"/>
        <v>1</v>
      </c>
      <c r="H237" s="70">
        <f t="shared" si="92"/>
        <v>1</v>
      </c>
      <c r="I237" s="71">
        <f t="shared" si="112"/>
        <v>0</v>
      </c>
      <c r="J237" s="96"/>
      <c r="K237" s="96"/>
      <c r="L237" s="96"/>
      <c r="M237" s="96"/>
      <c r="N237" s="97"/>
      <c r="O237" s="97"/>
      <c r="P237" s="108">
        <f t="shared" si="108"/>
        <v>0</v>
      </c>
      <c r="Q237" s="75">
        <f t="shared" si="93"/>
        <v>0</v>
      </c>
      <c r="R237" s="91">
        <f>(SUMIF($B$21:B237,B237,$Q$21:Q237))</f>
        <v>0</v>
      </c>
      <c r="S237" s="93">
        <f t="shared" si="118"/>
        <v>-2.4166666666666665</v>
      </c>
      <c r="T237" s="32">
        <f t="shared" si="94"/>
        <v>0</v>
      </c>
      <c r="U237" s="94">
        <f t="shared" si="95"/>
        <v>0</v>
      </c>
      <c r="V237" s="9">
        <f t="shared" si="103"/>
        <v>0</v>
      </c>
      <c r="W237" s="9">
        <f t="shared" si="96"/>
        <v>0</v>
      </c>
      <c r="X237" s="9">
        <f t="shared" si="104"/>
        <v>0</v>
      </c>
      <c r="Y237" s="93">
        <f t="shared" si="97"/>
        <v>0</v>
      </c>
      <c r="Z237" s="93">
        <f t="shared" si="98"/>
        <v>0</v>
      </c>
      <c r="AA237" s="9">
        <f t="shared" si="113"/>
        <v>0</v>
      </c>
      <c r="AB237" s="100"/>
      <c r="AC237" s="101"/>
      <c r="AD237" s="9">
        <f t="shared" si="99"/>
        <v>0</v>
      </c>
      <c r="AE237" s="96"/>
      <c r="AF237" s="98"/>
      <c r="AG237" s="98"/>
      <c r="AH237" s="96"/>
      <c r="AI237" s="96"/>
      <c r="AJ237" s="96"/>
      <c r="AK237" s="99"/>
      <c r="AL237" s="9">
        <f t="shared" si="114"/>
        <v>0</v>
      </c>
      <c r="AM237" s="9">
        <f t="shared" si="115"/>
        <v>7</v>
      </c>
      <c r="AN237" s="9">
        <f t="shared" si="116"/>
        <v>0.125</v>
      </c>
      <c r="AO237" s="113"/>
      <c r="AP237" s="113"/>
      <c r="AQ237" s="113"/>
      <c r="AR237" s="113"/>
      <c r="AS237" s="34">
        <f t="shared" si="109"/>
        <v>44777</v>
      </c>
      <c r="AT237" s="14">
        <f t="shared" si="110"/>
        <v>0</v>
      </c>
      <c r="AU237" s="31"/>
      <c r="AV237" s="31"/>
      <c r="AW237" s="31"/>
      <c r="AX237" s="31"/>
      <c r="AY237" s="31"/>
      <c r="AZ237" s="31"/>
      <c r="BA237" s="31"/>
      <c r="BB237" s="31"/>
      <c r="BC237" s="31"/>
      <c r="BD237" s="31"/>
      <c r="BE237" s="31"/>
      <c r="BF237" s="31"/>
      <c r="BG237" s="31"/>
      <c r="BH237" s="31"/>
      <c r="BI237" s="31"/>
      <c r="BJ237" s="31"/>
      <c r="BK237" s="31"/>
      <c r="BL237" s="31"/>
      <c r="BM237" s="31"/>
      <c r="BN237" s="31"/>
      <c r="BO237" s="31"/>
      <c r="BP237" s="31"/>
      <c r="BQ237" s="31"/>
      <c r="BR237" s="31"/>
      <c r="BS237" s="31"/>
      <c r="BT237" s="31"/>
      <c r="BU237" s="35">
        <f t="shared" si="111"/>
        <v>0</v>
      </c>
    </row>
    <row r="238" spans="1:73" ht="27" customHeight="1" x14ac:dyDescent="0.15">
      <c r="A238" s="29">
        <f t="shared" si="117"/>
        <v>44778</v>
      </c>
      <c r="B238" s="13">
        <f t="shared" si="105"/>
        <v>32</v>
      </c>
      <c r="C238" s="13">
        <f t="shared" si="106"/>
        <v>5</v>
      </c>
      <c r="D238" s="88">
        <f t="shared" si="107"/>
        <v>1.25</v>
      </c>
      <c r="E238" s="70">
        <f t="shared" si="100"/>
        <v>0</v>
      </c>
      <c r="F238" s="70">
        <f t="shared" si="101"/>
        <v>0</v>
      </c>
      <c r="G238" s="89">
        <f t="shared" si="102"/>
        <v>1</v>
      </c>
      <c r="H238" s="70">
        <f t="shared" si="92"/>
        <v>1</v>
      </c>
      <c r="I238" s="71">
        <f t="shared" si="112"/>
        <v>0</v>
      </c>
      <c r="J238" s="96"/>
      <c r="K238" s="96"/>
      <c r="L238" s="96"/>
      <c r="M238" s="96"/>
      <c r="N238" s="97"/>
      <c r="O238" s="97"/>
      <c r="P238" s="108">
        <f t="shared" si="108"/>
        <v>0</v>
      </c>
      <c r="Q238" s="75">
        <f t="shared" si="93"/>
        <v>0</v>
      </c>
      <c r="R238" s="91">
        <f>(SUMIF($B$21:B238,B238,$Q$21:Q238))</f>
        <v>0</v>
      </c>
      <c r="S238" s="93">
        <f t="shared" si="118"/>
        <v>-2.4166666666666665</v>
      </c>
      <c r="T238" s="32">
        <f t="shared" si="94"/>
        <v>0</v>
      </c>
      <c r="U238" s="94">
        <f t="shared" si="95"/>
        <v>0</v>
      </c>
      <c r="V238" s="9">
        <f t="shared" si="103"/>
        <v>0</v>
      </c>
      <c r="W238" s="9">
        <f t="shared" si="96"/>
        <v>0</v>
      </c>
      <c r="X238" s="9">
        <f t="shared" si="104"/>
        <v>0</v>
      </c>
      <c r="Y238" s="93">
        <f t="shared" si="97"/>
        <v>0</v>
      </c>
      <c r="Z238" s="93">
        <f t="shared" si="98"/>
        <v>0</v>
      </c>
      <c r="AA238" s="9">
        <f t="shared" si="113"/>
        <v>0</v>
      </c>
      <c r="AB238" s="100"/>
      <c r="AC238" s="101"/>
      <c r="AD238" s="9">
        <f t="shared" si="99"/>
        <v>0</v>
      </c>
      <c r="AE238" s="96"/>
      <c r="AF238" s="98"/>
      <c r="AG238" s="98"/>
      <c r="AH238" s="96"/>
      <c r="AI238" s="96"/>
      <c r="AJ238" s="96"/>
      <c r="AK238" s="99"/>
      <c r="AL238" s="9">
        <f t="shared" si="114"/>
        <v>0</v>
      </c>
      <c r="AM238" s="9">
        <f t="shared" si="115"/>
        <v>7</v>
      </c>
      <c r="AN238" s="9">
        <f t="shared" si="116"/>
        <v>0.125</v>
      </c>
      <c r="AO238" s="113"/>
      <c r="AP238" s="113"/>
      <c r="AQ238" s="113"/>
      <c r="AR238" s="113"/>
      <c r="AS238" s="34">
        <f t="shared" si="109"/>
        <v>44778</v>
      </c>
      <c r="AT238" s="14">
        <f t="shared" si="110"/>
        <v>0</v>
      </c>
      <c r="AU238" s="31"/>
      <c r="AV238" s="31"/>
      <c r="AW238" s="31"/>
      <c r="AX238" s="31"/>
      <c r="AY238" s="31"/>
      <c r="AZ238" s="31"/>
      <c r="BA238" s="31"/>
      <c r="BB238" s="31"/>
      <c r="BC238" s="31"/>
      <c r="BD238" s="31"/>
      <c r="BE238" s="31"/>
      <c r="BF238" s="31"/>
      <c r="BG238" s="31"/>
      <c r="BH238" s="31"/>
      <c r="BI238" s="31"/>
      <c r="BJ238" s="31"/>
      <c r="BK238" s="31"/>
      <c r="BL238" s="31"/>
      <c r="BM238" s="31"/>
      <c r="BN238" s="31"/>
      <c r="BO238" s="31"/>
      <c r="BP238" s="31"/>
      <c r="BQ238" s="31"/>
      <c r="BR238" s="31"/>
      <c r="BS238" s="31"/>
      <c r="BT238" s="31"/>
      <c r="BU238" s="35">
        <f t="shared" si="111"/>
        <v>0</v>
      </c>
    </row>
    <row r="239" spans="1:73" ht="27" customHeight="1" x14ac:dyDescent="0.15">
      <c r="A239" s="29">
        <f t="shared" si="117"/>
        <v>44779</v>
      </c>
      <c r="B239" s="13">
        <f t="shared" si="105"/>
        <v>32</v>
      </c>
      <c r="C239" s="13">
        <f t="shared" si="106"/>
        <v>6</v>
      </c>
      <c r="D239" s="88">
        <f t="shared" si="107"/>
        <v>1.25</v>
      </c>
      <c r="E239" s="70">
        <f t="shared" si="100"/>
        <v>0</v>
      </c>
      <c r="F239" s="70">
        <f t="shared" si="101"/>
        <v>0</v>
      </c>
      <c r="G239" s="89">
        <f t="shared" si="102"/>
        <v>1</v>
      </c>
      <c r="H239" s="70">
        <f t="shared" si="92"/>
        <v>1</v>
      </c>
      <c r="I239" s="71">
        <f t="shared" si="112"/>
        <v>0</v>
      </c>
      <c r="J239" s="96"/>
      <c r="K239" s="96"/>
      <c r="L239" s="96"/>
      <c r="M239" s="96"/>
      <c r="N239" s="97"/>
      <c r="O239" s="97"/>
      <c r="P239" s="108">
        <f t="shared" si="108"/>
        <v>0</v>
      </c>
      <c r="Q239" s="75">
        <f t="shared" si="93"/>
        <v>0</v>
      </c>
      <c r="R239" s="91">
        <f>(SUMIF($B$21:B239,B239,$Q$21:Q239))</f>
        <v>0</v>
      </c>
      <c r="S239" s="93">
        <f t="shared" si="118"/>
        <v>-2.4166666666666665</v>
      </c>
      <c r="T239" s="32">
        <f t="shared" si="94"/>
        <v>0</v>
      </c>
      <c r="U239" s="94">
        <f t="shared" si="95"/>
        <v>0</v>
      </c>
      <c r="V239" s="9">
        <f t="shared" si="103"/>
        <v>0</v>
      </c>
      <c r="W239" s="9">
        <f t="shared" si="96"/>
        <v>0</v>
      </c>
      <c r="X239" s="9">
        <f t="shared" si="104"/>
        <v>0</v>
      </c>
      <c r="Y239" s="93">
        <f t="shared" si="97"/>
        <v>0</v>
      </c>
      <c r="Z239" s="93">
        <f t="shared" si="98"/>
        <v>0</v>
      </c>
      <c r="AA239" s="9">
        <f t="shared" si="113"/>
        <v>0</v>
      </c>
      <c r="AB239" s="100"/>
      <c r="AC239" s="101"/>
      <c r="AD239" s="9">
        <f t="shared" si="99"/>
        <v>0</v>
      </c>
      <c r="AE239" s="96"/>
      <c r="AF239" s="98"/>
      <c r="AG239" s="98"/>
      <c r="AH239" s="96"/>
      <c r="AI239" s="96"/>
      <c r="AJ239" s="96"/>
      <c r="AK239" s="99"/>
      <c r="AL239" s="9">
        <f t="shared" si="114"/>
        <v>0</v>
      </c>
      <c r="AM239" s="9">
        <f t="shared" si="115"/>
        <v>7</v>
      </c>
      <c r="AN239" s="9">
        <f t="shared" si="116"/>
        <v>0.125</v>
      </c>
      <c r="AO239" s="113"/>
      <c r="AP239" s="113"/>
      <c r="AQ239" s="113"/>
      <c r="AR239" s="113"/>
      <c r="AS239" s="34">
        <f t="shared" si="109"/>
        <v>44779</v>
      </c>
      <c r="AT239" s="14">
        <f t="shared" si="110"/>
        <v>0</v>
      </c>
      <c r="AU239" s="31"/>
      <c r="AV239" s="31"/>
      <c r="AW239" s="31"/>
      <c r="AX239" s="31"/>
      <c r="AY239" s="31"/>
      <c r="AZ239" s="31"/>
      <c r="BA239" s="31"/>
      <c r="BB239" s="31"/>
      <c r="BC239" s="31"/>
      <c r="BD239" s="31"/>
      <c r="BE239" s="31"/>
      <c r="BF239" s="31"/>
      <c r="BG239" s="31"/>
      <c r="BH239" s="31"/>
      <c r="BI239" s="31"/>
      <c r="BJ239" s="31"/>
      <c r="BK239" s="31"/>
      <c r="BL239" s="31"/>
      <c r="BM239" s="31"/>
      <c r="BN239" s="31"/>
      <c r="BO239" s="31"/>
      <c r="BP239" s="31"/>
      <c r="BQ239" s="31"/>
      <c r="BR239" s="31"/>
      <c r="BS239" s="31"/>
      <c r="BT239" s="31"/>
      <c r="BU239" s="35">
        <f t="shared" si="111"/>
        <v>0</v>
      </c>
    </row>
    <row r="240" spans="1:73" ht="27" customHeight="1" x14ac:dyDescent="0.15">
      <c r="A240" s="29">
        <f t="shared" si="117"/>
        <v>44780</v>
      </c>
      <c r="B240" s="13">
        <f t="shared" si="105"/>
        <v>32</v>
      </c>
      <c r="C240" s="13">
        <f t="shared" si="106"/>
        <v>7</v>
      </c>
      <c r="D240" s="88">
        <f t="shared" si="107"/>
        <v>1.25</v>
      </c>
      <c r="E240" s="70">
        <f t="shared" si="100"/>
        <v>0</v>
      </c>
      <c r="F240" s="70">
        <f t="shared" si="101"/>
        <v>0</v>
      </c>
      <c r="G240" s="89">
        <f t="shared" si="102"/>
        <v>1.5</v>
      </c>
      <c r="H240" s="70">
        <f t="shared" si="92"/>
        <v>1</v>
      </c>
      <c r="I240" s="71">
        <f t="shared" si="112"/>
        <v>0</v>
      </c>
      <c r="J240" s="96"/>
      <c r="K240" s="96"/>
      <c r="L240" s="96"/>
      <c r="M240" s="96"/>
      <c r="N240" s="97"/>
      <c r="O240" s="97"/>
      <c r="P240" s="108">
        <f t="shared" si="108"/>
        <v>0</v>
      </c>
      <c r="Q240" s="75">
        <f t="shared" si="93"/>
        <v>0</v>
      </c>
      <c r="R240" s="91">
        <f>(SUMIF($B$21:B240,B240,$Q$21:Q240))</f>
        <v>0</v>
      </c>
      <c r="S240" s="93">
        <f t="shared" si="118"/>
        <v>-2.4166666666666665</v>
      </c>
      <c r="T240" s="32">
        <f t="shared" si="94"/>
        <v>0</v>
      </c>
      <c r="U240" s="94">
        <f t="shared" si="95"/>
        <v>0</v>
      </c>
      <c r="V240" s="9">
        <f t="shared" si="103"/>
        <v>0</v>
      </c>
      <c r="W240" s="9">
        <f t="shared" si="96"/>
        <v>0</v>
      </c>
      <c r="X240" s="9">
        <f t="shared" si="104"/>
        <v>0</v>
      </c>
      <c r="Y240" s="93">
        <f t="shared" si="97"/>
        <v>0</v>
      </c>
      <c r="Z240" s="93">
        <f t="shared" si="98"/>
        <v>0</v>
      </c>
      <c r="AA240" s="9">
        <f t="shared" si="113"/>
        <v>0</v>
      </c>
      <c r="AB240" s="100"/>
      <c r="AC240" s="101"/>
      <c r="AD240" s="9">
        <f t="shared" si="99"/>
        <v>0</v>
      </c>
      <c r="AE240" s="96"/>
      <c r="AF240" s="98"/>
      <c r="AG240" s="98"/>
      <c r="AH240" s="96"/>
      <c r="AI240" s="96"/>
      <c r="AJ240" s="96"/>
      <c r="AK240" s="99"/>
      <c r="AL240" s="9">
        <f t="shared" si="114"/>
        <v>0</v>
      </c>
      <c r="AM240" s="9">
        <f t="shared" si="115"/>
        <v>7</v>
      </c>
      <c r="AN240" s="9">
        <f t="shared" si="116"/>
        <v>0.125</v>
      </c>
      <c r="AO240" s="113"/>
      <c r="AP240" s="113"/>
      <c r="AQ240" s="113"/>
      <c r="AR240" s="113"/>
      <c r="AS240" s="34">
        <f t="shared" si="109"/>
        <v>44780</v>
      </c>
      <c r="AT240" s="14">
        <f t="shared" si="110"/>
        <v>0</v>
      </c>
      <c r="AU240" s="31"/>
      <c r="AV240" s="31"/>
      <c r="AW240" s="31"/>
      <c r="AX240" s="31"/>
      <c r="AY240" s="31"/>
      <c r="AZ240" s="31"/>
      <c r="BA240" s="31"/>
      <c r="BB240" s="31"/>
      <c r="BC240" s="31"/>
      <c r="BD240" s="31"/>
      <c r="BE240" s="31"/>
      <c r="BF240" s="31"/>
      <c r="BG240" s="31"/>
      <c r="BH240" s="31"/>
      <c r="BI240" s="31"/>
      <c r="BJ240" s="31"/>
      <c r="BK240" s="31"/>
      <c r="BL240" s="31"/>
      <c r="BM240" s="31"/>
      <c r="BN240" s="31"/>
      <c r="BO240" s="31"/>
      <c r="BP240" s="31"/>
      <c r="BQ240" s="31"/>
      <c r="BR240" s="31"/>
      <c r="BS240" s="31"/>
      <c r="BT240" s="31"/>
      <c r="BU240" s="35">
        <f t="shared" si="111"/>
        <v>0</v>
      </c>
    </row>
    <row r="241" spans="1:73" ht="27" customHeight="1" x14ac:dyDescent="0.15">
      <c r="A241" s="29">
        <f t="shared" si="117"/>
        <v>44781</v>
      </c>
      <c r="B241" s="13">
        <f t="shared" si="105"/>
        <v>32</v>
      </c>
      <c r="C241" s="13">
        <f t="shared" si="106"/>
        <v>1</v>
      </c>
      <c r="D241" s="88">
        <f t="shared" si="107"/>
        <v>1.25</v>
      </c>
      <c r="E241" s="70">
        <f t="shared" si="100"/>
        <v>0</v>
      </c>
      <c r="F241" s="70">
        <f t="shared" si="101"/>
        <v>0</v>
      </c>
      <c r="G241" s="89">
        <f t="shared" si="102"/>
        <v>1</v>
      </c>
      <c r="H241" s="70">
        <f t="shared" si="92"/>
        <v>1</v>
      </c>
      <c r="I241" s="71">
        <f t="shared" si="112"/>
        <v>0</v>
      </c>
      <c r="J241" s="96"/>
      <c r="K241" s="96"/>
      <c r="L241" s="96"/>
      <c r="M241" s="96"/>
      <c r="N241" s="97"/>
      <c r="O241" s="97"/>
      <c r="P241" s="108">
        <f t="shared" si="108"/>
        <v>0</v>
      </c>
      <c r="Q241" s="75">
        <f t="shared" si="93"/>
        <v>0</v>
      </c>
      <c r="R241" s="91">
        <f>(SUMIF($B$21:B241,B241,$Q$21:Q241))</f>
        <v>0</v>
      </c>
      <c r="S241" s="93">
        <f t="shared" si="118"/>
        <v>-2.4166666666666665</v>
      </c>
      <c r="T241" s="32">
        <f t="shared" si="94"/>
        <v>0</v>
      </c>
      <c r="U241" s="94">
        <f t="shared" si="95"/>
        <v>0</v>
      </c>
      <c r="V241" s="9">
        <f t="shared" si="103"/>
        <v>0</v>
      </c>
      <c r="W241" s="9">
        <f t="shared" si="96"/>
        <v>0</v>
      </c>
      <c r="X241" s="9">
        <f t="shared" si="104"/>
        <v>0</v>
      </c>
      <c r="Y241" s="93">
        <f t="shared" si="97"/>
        <v>0</v>
      </c>
      <c r="Z241" s="93">
        <f t="shared" si="98"/>
        <v>0</v>
      </c>
      <c r="AA241" s="9">
        <f t="shared" si="113"/>
        <v>0</v>
      </c>
      <c r="AB241" s="100"/>
      <c r="AC241" s="101"/>
      <c r="AD241" s="9">
        <f t="shared" si="99"/>
        <v>0</v>
      </c>
      <c r="AE241" s="96"/>
      <c r="AF241" s="98"/>
      <c r="AG241" s="98"/>
      <c r="AH241" s="96"/>
      <c r="AI241" s="96"/>
      <c r="AJ241" s="96"/>
      <c r="AK241" s="99"/>
      <c r="AL241" s="9">
        <f t="shared" si="114"/>
        <v>0</v>
      </c>
      <c r="AM241" s="9">
        <f t="shared" si="115"/>
        <v>7</v>
      </c>
      <c r="AN241" s="9">
        <f t="shared" si="116"/>
        <v>0.125</v>
      </c>
      <c r="AO241" s="113"/>
      <c r="AP241" s="113"/>
      <c r="AQ241" s="113"/>
      <c r="AR241" s="113"/>
      <c r="AS241" s="34">
        <f t="shared" si="109"/>
        <v>44781</v>
      </c>
      <c r="AT241" s="14">
        <f t="shared" si="110"/>
        <v>0</v>
      </c>
      <c r="AU241" s="31"/>
      <c r="AV241" s="31"/>
      <c r="AW241" s="31"/>
      <c r="AX241" s="31"/>
      <c r="AY241" s="31"/>
      <c r="AZ241" s="31"/>
      <c r="BA241" s="31"/>
      <c r="BB241" s="31"/>
      <c r="BC241" s="31"/>
      <c r="BD241" s="31"/>
      <c r="BE241" s="31"/>
      <c r="BF241" s="31"/>
      <c r="BG241" s="31"/>
      <c r="BH241" s="31"/>
      <c r="BI241" s="31"/>
      <c r="BJ241" s="31"/>
      <c r="BK241" s="31"/>
      <c r="BL241" s="31"/>
      <c r="BM241" s="31"/>
      <c r="BN241" s="31"/>
      <c r="BO241" s="31"/>
      <c r="BP241" s="31"/>
      <c r="BQ241" s="31"/>
      <c r="BR241" s="31"/>
      <c r="BS241" s="31"/>
      <c r="BT241" s="31"/>
      <c r="BU241" s="35">
        <f t="shared" si="111"/>
        <v>0</v>
      </c>
    </row>
    <row r="242" spans="1:73" ht="27" customHeight="1" x14ac:dyDescent="0.15">
      <c r="A242" s="29">
        <f t="shared" si="117"/>
        <v>44782</v>
      </c>
      <c r="B242" s="13">
        <f t="shared" si="105"/>
        <v>33</v>
      </c>
      <c r="C242" s="13">
        <f t="shared" si="106"/>
        <v>2</v>
      </c>
      <c r="D242" s="88">
        <f t="shared" si="107"/>
        <v>1.25</v>
      </c>
      <c r="E242" s="70">
        <f t="shared" si="100"/>
        <v>0</v>
      </c>
      <c r="F242" s="70">
        <f t="shared" si="101"/>
        <v>0</v>
      </c>
      <c r="G242" s="89">
        <f t="shared" si="102"/>
        <v>1</v>
      </c>
      <c r="H242" s="70">
        <f t="shared" si="92"/>
        <v>1</v>
      </c>
      <c r="I242" s="71">
        <f t="shared" si="112"/>
        <v>0</v>
      </c>
      <c r="J242" s="96"/>
      <c r="K242" s="96"/>
      <c r="L242" s="96"/>
      <c r="M242" s="96"/>
      <c r="N242" s="97"/>
      <c r="O242" s="97"/>
      <c r="P242" s="108">
        <f t="shared" si="108"/>
        <v>0</v>
      </c>
      <c r="Q242" s="75">
        <f t="shared" si="93"/>
        <v>0</v>
      </c>
      <c r="R242" s="91">
        <f>(SUMIF($B$21:B242,B242,$Q$21:Q242))</f>
        <v>0</v>
      </c>
      <c r="S242" s="93">
        <f t="shared" si="118"/>
        <v>-2.4166666666666665</v>
      </c>
      <c r="T242" s="32">
        <f t="shared" si="94"/>
        <v>0</v>
      </c>
      <c r="U242" s="94">
        <f t="shared" si="95"/>
        <v>0</v>
      </c>
      <c r="V242" s="9">
        <f t="shared" si="103"/>
        <v>0</v>
      </c>
      <c r="W242" s="9">
        <f t="shared" si="96"/>
        <v>0</v>
      </c>
      <c r="X242" s="9">
        <f t="shared" si="104"/>
        <v>0</v>
      </c>
      <c r="Y242" s="93">
        <f t="shared" si="97"/>
        <v>0</v>
      </c>
      <c r="Z242" s="93">
        <f t="shared" si="98"/>
        <v>0</v>
      </c>
      <c r="AA242" s="9">
        <f t="shared" si="113"/>
        <v>0</v>
      </c>
      <c r="AB242" s="100"/>
      <c r="AC242" s="101"/>
      <c r="AD242" s="9">
        <f t="shared" si="99"/>
        <v>0</v>
      </c>
      <c r="AE242" s="96"/>
      <c r="AF242" s="98"/>
      <c r="AG242" s="98"/>
      <c r="AH242" s="96"/>
      <c r="AI242" s="96"/>
      <c r="AJ242" s="96"/>
      <c r="AK242" s="99"/>
      <c r="AL242" s="9">
        <f t="shared" si="114"/>
        <v>0</v>
      </c>
      <c r="AM242" s="9">
        <f t="shared" si="115"/>
        <v>7</v>
      </c>
      <c r="AN242" s="9">
        <f t="shared" si="116"/>
        <v>0.125</v>
      </c>
      <c r="AO242" s="113"/>
      <c r="AP242" s="113"/>
      <c r="AQ242" s="113"/>
      <c r="AR242" s="113"/>
      <c r="AS242" s="34">
        <f t="shared" si="109"/>
        <v>44782</v>
      </c>
      <c r="AT242" s="14">
        <f t="shared" si="110"/>
        <v>0</v>
      </c>
      <c r="AU242" s="31"/>
      <c r="AV242" s="31"/>
      <c r="AW242" s="31"/>
      <c r="AX242" s="31"/>
      <c r="AY242" s="31"/>
      <c r="AZ242" s="31"/>
      <c r="BA242" s="31"/>
      <c r="BB242" s="31"/>
      <c r="BC242" s="31"/>
      <c r="BD242" s="31"/>
      <c r="BE242" s="31"/>
      <c r="BF242" s="31"/>
      <c r="BG242" s="31"/>
      <c r="BH242" s="31"/>
      <c r="BI242" s="31"/>
      <c r="BJ242" s="31"/>
      <c r="BK242" s="31"/>
      <c r="BL242" s="31"/>
      <c r="BM242" s="31"/>
      <c r="BN242" s="31"/>
      <c r="BO242" s="31"/>
      <c r="BP242" s="31"/>
      <c r="BQ242" s="31"/>
      <c r="BR242" s="31"/>
      <c r="BS242" s="31"/>
      <c r="BT242" s="31"/>
      <c r="BU242" s="35">
        <f t="shared" si="111"/>
        <v>0</v>
      </c>
    </row>
    <row r="243" spans="1:73" ht="27" customHeight="1" x14ac:dyDescent="0.15">
      <c r="A243" s="29">
        <f t="shared" si="117"/>
        <v>44783</v>
      </c>
      <c r="B243" s="13">
        <f t="shared" si="105"/>
        <v>33</v>
      </c>
      <c r="C243" s="13">
        <f t="shared" si="106"/>
        <v>3</v>
      </c>
      <c r="D243" s="88">
        <f t="shared" si="107"/>
        <v>1.25</v>
      </c>
      <c r="E243" s="70">
        <f t="shared" si="100"/>
        <v>0</v>
      </c>
      <c r="F243" s="70">
        <f t="shared" si="101"/>
        <v>0</v>
      </c>
      <c r="G243" s="89">
        <f t="shared" si="102"/>
        <v>1</v>
      </c>
      <c r="H243" s="70">
        <f t="shared" si="92"/>
        <v>1</v>
      </c>
      <c r="I243" s="71">
        <f t="shared" si="112"/>
        <v>0</v>
      </c>
      <c r="J243" s="96"/>
      <c r="K243" s="96"/>
      <c r="L243" s="96"/>
      <c r="M243" s="96"/>
      <c r="N243" s="97"/>
      <c r="O243" s="97"/>
      <c r="P243" s="108">
        <f t="shared" si="108"/>
        <v>0</v>
      </c>
      <c r="Q243" s="75">
        <f t="shared" si="93"/>
        <v>0</v>
      </c>
      <c r="R243" s="91">
        <f>(SUMIF($B$21:B243,B243,$Q$21:Q243))</f>
        <v>0</v>
      </c>
      <c r="S243" s="93">
        <f t="shared" si="118"/>
        <v>-2.4166666666666665</v>
      </c>
      <c r="T243" s="32">
        <f t="shared" si="94"/>
        <v>0</v>
      </c>
      <c r="U243" s="94">
        <f t="shared" si="95"/>
        <v>0</v>
      </c>
      <c r="V243" s="9">
        <f t="shared" si="103"/>
        <v>0</v>
      </c>
      <c r="W243" s="9">
        <f t="shared" si="96"/>
        <v>0</v>
      </c>
      <c r="X243" s="9">
        <f t="shared" si="104"/>
        <v>0</v>
      </c>
      <c r="Y243" s="93">
        <f t="shared" si="97"/>
        <v>0</v>
      </c>
      <c r="Z243" s="93">
        <f t="shared" si="98"/>
        <v>0</v>
      </c>
      <c r="AA243" s="9">
        <f t="shared" si="113"/>
        <v>0</v>
      </c>
      <c r="AB243" s="100"/>
      <c r="AC243" s="101"/>
      <c r="AD243" s="9">
        <f t="shared" si="99"/>
        <v>0</v>
      </c>
      <c r="AE243" s="96"/>
      <c r="AF243" s="98"/>
      <c r="AG243" s="98"/>
      <c r="AH243" s="96"/>
      <c r="AI243" s="96"/>
      <c r="AJ243" s="96"/>
      <c r="AK243" s="99"/>
      <c r="AL243" s="9">
        <f t="shared" si="114"/>
        <v>0</v>
      </c>
      <c r="AM243" s="9">
        <f t="shared" si="115"/>
        <v>7</v>
      </c>
      <c r="AN243" s="9">
        <f t="shared" si="116"/>
        <v>0.125</v>
      </c>
      <c r="AO243" s="113"/>
      <c r="AP243" s="113"/>
      <c r="AQ243" s="113"/>
      <c r="AR243" s="113"/>
      <c r="AS243" s="34">
        <f t="shared" si="109"/>
        <v>44783</v>
      </c>
      <c r="AT243" s="14">
        <f t="shared" si="110"/>
        <v>0</v>
      </c>
      <c r="AU243" s="31"/>
      <c r="AV243" s="31"/>
      <c r="AW243" s="31"/>
      <c r="AX243" s="31"/>
      <c r="AY243" s="31"/>
      <c r="AZ243" s="31"/>
      <c r="BA243" s="31"/>
      <c r="BB243" s="31"/>
      <c r="BC243" s="31"/>
      <c r="BD243" s="31"/>
      <c r="BE243" s="31"/>
      <c r="BF243" s="31"/>
      <c r="BG243" s="31"/>
      <c r="BH243" s="31"/>
      <c r="BI243" s="31"/>
      <c r="BJ243" s="31"/>
      <c r="BK243" s="31"/>
      <c r="BL243" s="31"/>
      <c r="BM243" s="31"/>
      <c r="BN243" s="31"/>
      <c r="BO243" s="31"/>
      <c r="BP243" s="31"/>
      <c r="BQ243" s="31"/>
      <c r="BR243" s="31"/>
      <c r="BS243" s="31"/>
      <c r="BT243" s="31"/>
      <c r="BU243" s="35">
        <f t="shared" si="111"/>
        <v>0</v>
      </c>
    </row>
    <row r="244" spans="1:73" ht="27" customHeight="1" x14ac:dyDescent="0.15">
      <c r="A244" s="29">
        <f t="shared" si="117"/>
        <v>44784</v>
      </c>
      <c r="B244" s="13">
        <f t="shared" si="105"/>
        <v>33</v>
      </c>
      <c r="C244" s="13">
        <f t="shared" si="106"/>
        <v>4</v>
      </c>
      <c r="D244" s="88">
        <f t="shared" si="107"/>
        <v>1.25</v>
      </c>
      <c r="E244" s="70">
        <f t="shared" si="100"/>
        <v>0</v>
      </c>
      <c r="F244" s="70">
        <f t="shared" si="101"/>
        <v>0</v>
      </c>
      <c r="G244" s="89">
        <f t="shared" si="102"/>
        <v>1</v>
      </c>
      <c r="H244" s="70">
        <f t="shared" si="92"/>
        <v>1</v>
      </c>
      <c r="I244" s="71">
        <f t="shared" si="112"/>
        <v>0</v>
      </c>
      <c r="J244" s="96"/>
      <c r="K244" s="96"/>
      <c r="L244" s="96"/>
      <c r="M244" s="96"/>
      <c r="N244" s="97"/>
      <c r="O244" s="97"/>
      <c r="P244" s="108">
        <f t="shared" si="108"/>
        <v>0</v>
      </c>
      <c r="Q244" s="75">
        <f t="shared" si="93"/>
        <v>0</v>
      </c>
      <c r="R244" s="91">
        <f>(SUMIF($B$21:B244,B244,$Q$21:Q244))</f>
        <v>0</v>
      </c>
      <c r="S244" s="93">
        <f t="shared" si="118"/>
        <v>-2.4166666666666665</v>
      </c>
      <c r="T244" s="32">
        <f t="shared" si="94"/>
        <v>0</v>
      </c>
      <c r="U244" s="94">
        <f t="shared" si="95"/>
        <v>0</v>
      </c>
      <c r="V244" s="9">
        <f t="shared" si="103"/>
        <v>0</v>
      </c>
      <c r="W244" s="9">
        <f t="shared" si="96"/>
        <v>0</v>
      </c>
      <c r="X244" s="9">
        <f t="shared" si="104"/>
        <v>0</v>
      </c>
      <c r="Y244" s="93">
        <f t="shared" si="97"/>
        <v>0</v>
      </c>
      <c r="Z244" s="93">
        <f t="shared" si="98"/>
        <v>0</v>
      </c>
      <c r="AA244" s="9">
        <f t="shared" si="113"/>
        <v>0</v>
      </c>
      <c r="AB244" s="100"/>
      <c r="AC244" s="101"/>
      <c r="AD244" s="9">
        <f t="shared" si="99"/>
        <v>0</v>
      </c>
      <c r="AE244" s="96"/>
      <c r="AF244" s="98"/>
      <c r="AG244" s="98"/>
      <c r="AH244" s="96"/>
      <c r="AI244" s="96"/>
      <c r="AJ244" s="96"/>
      <c r="AK244" s="99"/>
      <c r="AL244" s="9">
        <f t="shared" si="114"/>
        <v>0</v>
      </c>
      <c r="AM244" s="9">
        <f t="shared" si="115"/>
        <v>7</v>
      </c>
      <c r="AN244" s="9">
        <f t="shared" si="116"/>
        <v>0.125</v>
      </c>
      <c r="AO244" s="113"/>
      <c r="AP244" s="113"/>
      <c r="AQ244" s="113"/>
      <c r="AR244" s="113"/>
      <c r="AS244" s="34">
        <f t="shared" si="109"/>
        <v>44784</v>
      </c>
      <c r="AT244" s="14">
        <f t="shared" si="110"/>
        <v>0</v>
      </c>
      <c r="AU244" s="31"/>
      <c r="AV244" s="31"/>
      <c r="AW244" s="31"/>
      <c r="AX244" s="31"/>
      <c r="AY244" s="31"/>
      <c r="AZ244" s="31"/>
      <c r="BA244" s="31"/>
      <c r="BB244" s="31"/>
      <c r="BC244" s="31"/>
      <c r="BD244" s="31"/>
      <c r="BE244" s="31"/>
      <c r="BF244" s="31"/>
      <c r="BG244" s="31"/>
      <c r="BH244" s="31"/>
      <c r="BI244" s="31"/>
      <c r="BJ244" s="31"/>
      <c r="BK244" s="31"/>
      <c r="BL244" s="31"/>
      <c r="BM244" s="31"/>
      <c r="BN244" s="31"/>
      <c r="BO244" s="31"/>
      <c r="BP244" s="31"/>
      <c r="BQ244" s="31"/>
      <c r="BR244" s="31"/>
      <c r="BS244" s="31"/>
      <c r="BT244" s="31"/>
      <c r="BU244" s="35">
        <f t="shared" si="111"/>
        <v>0</v>
      </c>
    </row>
    <row r="245" spans="1:73" ht="27" customHeight="1" x14ac:dyDescent="0.15">
      <c r="A245" s="29">
        <f t="shared" si="117"/>
        <v>44785</v>
      </c>
      <c r="B245" s="13">
        <f t="shared" si="105"/>
        <v>33</v>
      </c>
      <c r="C245" s="13">
        <f t="shared" si="106"/>
        <v>5</v>
      </c>
      <c r="D245" s="88">
        <f t="shared" si="107"/>
        <v>1.25</v>
      </c>
      <c r="E245" s="70">
        <f t="shared" si="100"/>
        <v>0</v>
      </c>
      <c r="F245" s="70">
        <f t="shared" si="101"/>
        <v>0</v>
      </c>
      <c r="G245" s="89">
        <f t="shared" si="102"/>
        <v>1</v>
      </c>
      <c r="H245" s="70">
        <f t="shared" si="92"/>
        <v>1</v>
      </c>
      <c r="I245" s="71">
        <f t="shared" si="112"/>
        <v>0</v>
      </c>
      <c r="J245" s="96"/>
      <c r="K245" s="96"/>
      <c r="L245" s="96"/>
      <c r="M245" s="96"/>
      <c r="N245" s="97"/>
      <c r="O245" s="97"/>
      <c r="P245" s="108">
        <f t="shared" si="108"/>
        <v>0</v>
      </c>
      <c r="Q245" s="75">
        <f t="shared" si="93"/>
        <v>0</v>
      </c>
      <c r="R245" s="91">
        <f>(SUMIF($B$21:B245,B245,$Q$21:Q245))</f>
        <v>0</v>
      </c>
      <c r="S245" s="93">
        <f t="shared" si="118"/>
        <v>-2.4166666666666665</v>
      </c>
      <c r="T245" s="32">
        <f t="shared" si="94"/>
        <v>0</v>
      </c>
      <c r="U245" s="94">
        <f t="shared" si="95"/>
        <v>0</v>
      </c>
      <c r="V245" s="9">
        <f t="shared" si="103"/>
        <v>0</v>
      </c>
      <c r="W245" s="9">
        <f t="shared" si="96"/>
        <v>0</v>
      </c>
      <c r="X245" s="9">
        <f t="shared" si="104"/>
        <v>0</v>
      </c>
      <c r="Y245" s="93">
        <f t="shared" si="97"/>
        <v>0</v>
      </c>
      <c r="Z245" s="93">
        <f t="shared" si="98"/>
        <v>0</v>
      </c>
      <c r="AA245" s="9">
        <f t="shared" si="113"/>
        <v>0</v>
      </c>
      <c r="AB245" s="100"/>
      <c r="AC245" s="101"/>
      <c r="AD245" s="9">
        <f t="shared" si="99"/>
        <v>0</v>
      </c>
      <c r="AE245" s="96"/>
      <c r="AF245" s="98"/>
      <c r="AG245" s="98"/>
      <c r="AH245" s="96"/>
      <c r="AI245" s="96"/>
      <c r="AJ245" s="96"/>
      <c r="AK245" s="99"/>
      <c r="AL245" s="9">
        <f t="shared" si="114"/>
        <v>0</v>
      </c>
      <c r="AM245" s="9">
        <f t="shared" si="115"/>
        <v>7</v>
      </c>
      <c r="AN245" s="9">
        <f t="shared" si="116"/>
        <v>0.125</v>
      </c>
      <c r="AO245" s="113"/>
      <c r="AP245" s="113"/>
      <c r="AQ245" s="113"/>
      <c r="AR245" s="113"/>
      <c r="AS245" s="34">
        <f t="shared" si="109"/>
        <v>44785</v>
      </c>
      <c r="AT245" s="14">
        <f t="shared" si="110"/>
        <v>0</v>
      </c>
      <c r="AU245" s="31"/>
      <c r="AV245" s="31"/>
      <c r="AW245" s="31"/>
      <c r="AX245" s="31"/>
      <c r="AY245" s="31"/>
      <c r="AZ245" s="31"/>
      <c r="BA245" s="31"/>
      <c r="BB245" s="31"/>
      <c r="BC245" s="31"/>
      <c r="BD245" s="31"/>
      <c r="BE245" s="31"/>
      <c r="BF245" s="31"/>
      <c r="BG245" s="31"/>
      <c r="BH245" s="31"/>
      <c r="BI245" s="31"/>
      <c r="BJ245" s="31"/>
      <c r="BK245" s="31"/>
      <c r="BL245" s="31"/>
      <c r="BM245" s="31"/>
      <c r="BN245" s="31"/>
      <c r="BO245" s="31"/>
      <c r="BP245" s="31"/>
      <c r="BQ245" s="31"/>
      <c r="BR245" s="31"/>
      <c r="BS245" s="31"/>
      <c r="BT245" s="31"/>
      <c r="BU245" s="35">
        <f t="shared" si="111"/>
        <v>0</v>
      </c>
    </row>
    <row r="246" spans="1:73" ht="27" customHeight="1" x14ac:dyDescent="0.15">
      <c r="A246" s="29">
        <f t="shared" si="117"/>
        <v>44786</v>
      </c>
      <c r="B246" s="13">
        <f t="shared" si="105"/>
        <v>33</v>
      </c>
      <c r="C246" s="13">
        <f t="shared" si="106"/>
        <v>6</v>
      </c>
      <c r="D246" s="88">
        <f t="shared" si="107"/>
        <v>1.25</v>
      </c>
      <c r="E246" s="70">
        <f t="shared" si="100"/>
        <v>0</v>
      </c>
      <c r="F246" s="70">
        <f t="shared" si="101"/>
        <v>0</v>
      </c>
      <c r="G246" s="89">
        <f t="shared" si="102"/>
        <v>1</v>
      </c>
      <c r="H246" s="70">
        <f t="shared" si="92"/>
        <v>1</v>
      </c>
      <c r="I246" s="71">
        <f t="shared" si="112"/>
        <v>0</v>
      </c>
      <c r="J246" s="96"/>
      <c r="K246" s="96"/>
      <c r="L246" s="96"/>
      <c r="M246" s="96"/>
      <c r="N246" s="97"/>
      <c r="O246" s="97"/>
      <c r="P246" s="108">
        <f t="shared" si="108"/>
        <v>0</v>
      </c>
      <c r="Q246" s="75">
        <f t="shared" si="93"/>
        <v>0</v>
      </c>
      <c r="R246" s="91">
        <f>(SUMIF($B$21:B246,B246,$Q$21:Q246))</f>
        <v>0</v>
      </c>
      <c r="S246" s="93">
        <f t="shared" si="118"/>
        <v>-2.4166666666666665</v>
      </c>
      <c r="T246" s="32">
        <f t="shared" si="94"/>
        <v>0</v>
      </c>
      <c r="U246" s="94">
        <f t="shared" si="95"/>
        <v>0</v>
      </c>
      <c r="V246" s="9">
        <f t="shared" si="103"/>
        <v>0</v>
      </c>
      <c r="W246" s="9">
        <f t="shared" si="96"/>
        <v>0</v>
      </c>
      <c r="X246" s="9">
        <f t="shared" si="104"/>
        <v>0</v>
      </c>
      <c r="Y246" s="93">
        <f t="shared" si="97"/>
        <v>0</v>
      </c>
      <c r="Z246" s="93">
        <f t="shared" si="98"/>
        <v>0</v>
      </c>
      <c r="AA246" s="9">
        <f t="shared" si="113"/>
        <v>0</v>
      </c>
      <c r="AB246" s="100"/>
      <c r="AC246" s="101"/>
      <c r="AD246" s="9">
        <f t="shared" si="99"/>
        <v>0</v>
      </c>
      <c r="AE246" s="96"/>
      <c r="AF246" s="98"/>
      <c r="AG246" s="98"/>
      <c r="AH246" s="96"/>
      <c r="AI246" s="96"/>
      <c r="AJ246" s="96"/>
      <c r="AK246" s="99"/>
      <c r="AL246" s="9">
        <f t="shared" si="114"/>
        <v>0</v>
      </c>
      <c r="AM246" s="9">
        <f t="shared" si="115"/>
        <v>7</v>
      </c>
      <c r="AN246" s="9">
        <f t="shared" si="116"/>
        <v>0.125</v>
      </c>
      <c r="AO246" s="113"/>
      <c r="AP246" s="113"/>
      <c r="AQ246" s="113"/>
      <c r="AR246" s="113"/>
      <c r="AS246" s="34">
        <f t="shared" si="109"/>
        <v>44786</v>
      </c>
      <c r="AT246" s="14">
        <f t="shared" si="110"/>
        <v>0</v>
      </c>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31"/>
      <c r="BS246" s="31"/>
      <c r="BT246" s="31"/>
      <c r="BU246" s="35">
        <f t="shared" si="111"/>
        <v>0</v>
      </c>
    </row>
    <row r="247" spans="1:73" ht="27" customHeight="1" x14ac:dyDescent="0.15">
      <c r="A247" s="29">
        <f t="shared" si="117"/>
        <v>44787</v>
      </c>
      <c r="B247" s="13">
        <f t="shared" si="105"/>
        <v>33</v>
      </c>
      <c r="C247" s="13">
        <f t="shared" si="106"/>
        <v>7</v>
      </c>
      <c r="D247" s="88">
        <f t="shared" si="107"/>
        <v>1.25</v>
      </c>
      <c r="E247" s="70">
        <f t="shared" si="100"/>
        <v>0</v>
      </c>
      <c r="F247" s="70">
        <f t="shared" si="101"/>
        <v>0</v>
      </c>
      <c r="G247" s="89">
        <f t="shared" si="102"/>
        <v>1.5</v>
      </c>
      <c r="H247" s="70">
        <f t="shared" si="92"/>
        <v>1</v>
      </c>
      <c r="I247" s="71">
        <f t="shared" si="112"/>
        <v>0</v>
      </c>
      <c r="J247" s="96"/>
      <c r="K247" s="96"/>
      <c r="L247" s="96"/>
      <c r="M247" s="96"/>
      <c r="N247" s="97"/>
      <c r="O247" s="97"/>
      <c r="P247" s="108">
        <f t="shared" si="108"/>
        <v>0</v>
      </c>
      <c r="Q247" s="75">
        <f t="shared" si="93"/>
        <v>0</v>
      </c>
      <c r="R247" s="91">
        <f>(SUMIF($B$21:B247,B247,$Q$21:Q247))</f>
        <v>0</v>
      </c>
      <c r="S247" s="93">
        <f t="shared" si="118"/>
        <v>-2.4166666666666665</v>
      </c>
      <c r="T247" s="32">
        <f t="shared" si="94"/>
        <v>0</v>
      </c>
      <c r="U247" s="94">
        <f t="shared" si="95"/>
        <v>0</v>
      </c>
      <c r="V247" s="9">
        <f t="shared" si="103"/>
        <v>0</v>
      </c>
      <c r="W247" s="9">
        <f t="shared" si="96"/>
        <v>0</v>
      </c>
      <c r="X247" s="9">
        <f t="shared" si="104"/>
        <v>0</v>
      </c>
      <c r="Y247" s="93">
        <f t="shared" si="97"/>
        <v>0</v>
      </c>
      <c r="Z247" s="93">
        <f t="shared" si="98"/>
        <v>0</v>
      </c>
      <c r="AA247" s="9">
        <f t="shared" si="113"/>
        <v>0</v>
      </c>
      <c r="AB247" s="100"/>
      <c r="AC247" s="101"/>
      <c r="AD247" s="9">
        <f t="shared" si="99"/>
        <v>0</v>
      </c>
      <c r="AE247" s="96"/>
      <c r="AF247" s="98"/>
      <c r="AG247" s="98"/>
      <c r="AH247" s="96"/>
      <c r="AI247" s="96"/>
      <c r="AJ247" s="96"/>
      <c r="AK247" s="99"/>
      <c r="AL247" s="9">
        <f t="shared" si="114"/>
        <v>0</v>
      </c>
      <c r="AM247" s="9">
        <f t="shared" si="115"/>
        <v>7</v>
      </c>
      <c r="AN247" s="9">
        <f t="shared" si="116"/>
        <v>0.125</v>
      </c>
      <c r="AO247" s="113"/>
      <c r="AP247" s="113"/>
      <c r="AQ247" s="113"/>
      <c r="AR247" s="113"/>
      <c r="AS247" s="34">
        <f t="shared" si="109"/>
        <v>44787</v>
      </c>
      <c r="AT247" s="14">
        <f t="shared" si="110"/>
        <v>0</v>
      </c>
      <c r="AU247" s="31"/>
      <c r="AV247" s="31"/>
      <c r="AW247" s="31"/>
      <c r="AX247" s="31"/>
      <c r="AY247" s="31"/>
      <c r="AZ247" s="31"/>
      <c r="BA247" s="31"/>
      <c r="BB247" s="31"/>
      <c r="BC247" s="31"/>
      <c r="BD247" s="31"/>
      <c r="BE247" s="31"/>
      <c r="BF247" s="31"/>
      <c r="BG247" s="31"/>
      <c r="BH247" s="31"/>
      <c r="BI247" s="31"/>
      <c r="BJ247" s="31"/>
      <c r="BK247" s="31"/>
      <c r="BL247" s="31"/>
      <c r="BM247" s="31"/>
      <c r="BN247" s="31"/>
      <c r="BO247" s="31"/>
      <c r="BP247" s="31"/>
      <c r="BQ247" s="31"/>
      <c r="BR247" s="31"/>
      <c r="BS247" s="31"/>
      <c r="BT247" s="31"/>
      <c r="BU247" s="35">
        <f t="shared" si="111"/>
        <v>0</v>
      </c>
    </row>
    <row r="248" spans="1:73" ht="27" customHeight="1" x14ac:dyDescent="0.15">
      <c r="A248" s="29">
        <f t="shared" si="117"/>
        <v>44788</v>
      </c>
      <c r="B248" s="13">
        <f t="shared" si="105"/>
        <v>33</v>
      </c>
      <c r="C248" s="13">
        <f t="shared" si="106"/>
        <v>1</v>
      </c>
      <c r="D248" s="88">
        <f t="shared" si="107"/>
        <v>1.25</v>
      </c>
      <c r="E248" s="70">
        <f t="shared" si="100"/>
        <v>0</v>
      </c>
      <c r="F248" s="70">
        <f t="shared" si="101"/>
        <v>0</v>
      </c>
      <c r="G248" s="89">
        <f t="shared" si="102"/>
        <v>1</v>
      </c>
      <c r="H248" s="70">
        <f t="shared" si="92"/>
        <v>1</v>
      </c>
      <c r="I248" s="71">
        <f t="shared" si="112"/>
        <v>0</v>
      </c>
      <c r="J248" s="96"/>
      <c r="K248" s="96"/>
      <c r="L248" s="96"/>
      <c r="M248" s="96"/>
      <c r="N248" s="97"/>
      <c r="O248" s="97"/>
      <c r="P248" s="108">
        <f t="shared" si="108"/>
        <v>0</v>
      </c>
      <c r="Q248" s="75">
        <f t="shared" si="93"/>
        <v>0</v>
      </c>
      <c r="R248" s="91">
        <f>(SUMIF($B$21:B248,B248,$Q$21:Q248))</f>
        <v>0</v>
      </c>
      <c r="S248" s="93">
        <f t="shared" si="118"/>
        <v>-2.4166666666666665</v>
      </c>
      <c r="T248" s="32">
        <f t="shared" si="94"/>
        <v>0</v>
      </c>
      <c r="U248" s="94">
        <f t="shared" si="95"/>
        <v>0</v>
      </c>
      <c r="V248" s="9">
        <f t="shared" si="103"/>
        <v>0</v>
      </c>
      <c r="W248" s="9">
        <f t="shared" si="96"/>
        <v>0</v>
      </c>
      <c r="X248" s="9">
        <f t="shared" si="104"/>
        <v>0</v>
      </c>
      <c r="Y248" s="93">
        <f t="shared" si="97"/>
        <v>0</v>
      </c>
      <c r="Z248" s="93">
        <f t="shared" si="98"/>
        <v>0</v>
      </c>
      <c r="AA248" s="9">
        <f t="shared" si="113"/>
        <v>0</v>
      </c>
      <c r="AB248" s="100"/>
      <c r="AC248" s="101"/>
      <c r="AD248" s="9">
        <f t="shared" si="99"/>
        <v>0</v>
      </c>
      <c r="AE248" s="96"/>
      <c r="AF248" s="98"/>
      <c r="AG248" s="98"/>
      <c r="AH248" s="96"/>
      <c r="AI248" s="96"/>
      <c r="AJ248" s="96"/>
      <c r="AK248" s="99"/>
      <c r="AL248" s="9">
        <f t="shared" si="114"/>
        <v>0</v>
      </c>
      <c r="AM248" s="9">
        <f t="shared" si="115"/>
        <v>7</v>
      </c>
      <c r="AN248" s="9">
        <f t="shared" si="116"/>
        <v>0.125</v>
      </c>
      <c r="AO248" s="113"/>
      <c r="AP248" s="113"/>
      <c r="AQ248" s="113"/>
      <c r="AR248" s="113"/>
      <c r="AS248" s="34">
        <f t="shared" si="109"/>
        <v>44788</v>
      </c>
      <c r="AT248" s="14">
        <f t="shared" si="110"/>
        <v>0</v>
      </c>
      <c r="AU248" s="31"/>
      <c r="AV248" s="31"/>
      <c r="AW248" s="31"/>
      <c r="AX248" s="31"/>
      <c r="AY248" s="31"/>
      <c r="AZ248" s="31"/>
      <c r="BA248" s="31"/>
      <c r="BB248" s="31"/>
      <c r="BC248" s="31"/>
      <c r="BD248" s="31"/>
      <c r="BE248" s="31"/>
      <c r="BF248" s="31"/>
      <c r="BG248" s="31"/>
      <c r="BH248" s="31"/>
      <c r="BI248" s="31"/>
      <c r="BJ248" s="31"/>
      <c r="BK248" s="31"/>
      <c r="BL248" s="31"/>
      <c r="BM248" s="31"/>
      <c r="BN248" s="31"/>
      <c r="BO248" s="31"/>
      <c r="BP248" s="31"/>
      <c r="BQ248" s="31"/>
      <c r="BR248" s="31"/>
      <c r="BS248" s="31"/>
      <c r="BT248" s="31"/>
      <c r="BU248" s="35">
        <f t="shared" si="111"/>
        <v>0</v>
      </c>
    </row>
    <row r="249" spans="1:73" ht="27" customHeight="1" x14ac:dyDescent="0.15">
      <c r="A249" s="29">
        <f t="shared" si="117"/>
        <v>44789</v>
      </c>
      <c r="B249" s="13">
        <f t="shared" si="105"/>
        <v>34</v>
      </c>
      <c r="C249" s="13">
        <f t="shared" si="106"/>
        <v>2</v>
      </c>
      <c r="D249" s="88">
        <f t="shared" si="107"/>
        <v>1.25</v>
      </c>
      <c r="E249" s="70">
        <f t="shared" si="100"/>
        <v>0</v>
      </c>
      <c r="F249" s="70">
        <f t="shared" si="101"/>
        <v>0</v>
      </c>
      <c r="G249" s="89">
        <f t="shared" si="102"/>
        <v>1</v>
      </c>
      <c r="H249" s="70">
        <f t="shared" si="92"/>
        <v>1</v>
      </c>
      <c r="I249" s="71">
        <f t="shared" si="112"/>
        <v>0</v>
      </c>
      <c r="J249" s="96"/>
      <c r="K249" s="96"/>
      <c r="L249" s="96"/>
      <c r="M249" s="96"/>
      <c r="N249" s="97"/>
      <c r="O249" s="97"/>
      <c r="P249" s="108">
        <f t="shared" si="108"/>
        <v>0</v>
      </c>
      <c r="Q249" s="75">
        <f t="shared" si="93"/>
        <v>0</v>
      </c>
      <c r="R249" s="91">
        <f>(SUMIF($B$21:B249,B249,$Q$21:Q249))</f>
        <v>0</v>
      </c>
      <c r="S249" s="93">
        <f t="shared" si="118"/>
        <v>-2.4166666666666665</v>
      </c>
      <c r="T249" s="32">
        <f t="shared" si="94"/>
        <v>0</v>
      </c>
      <c r="U249" s="94">
        <f t="shared" si="95"/>
        <v>0</v>
      </c>
      <c r="V249" s="9">
        <f t="shared" si="103"/>
        <v>0</v>
      </c>
      <c r="W249" s="9">
        <f t="shared" si="96"/>
        <v>0</v>
      </c>
      <c r="X249" s="9">
        <f t="shared" si="104"/>
        <v>0</v>
      </c>
      <c r="Y249" s="93">
        <f t="shared" si="97"/>
        <v>0</v>
      </c>
      <c r="Z249" s="93">
        <f t="shared" si="98"/>
        <v>0</v>
      </c>
      <c r="AA249" s="9">
        <f t="shared" si="113"/>
        <v>0</v>
      </c>
      <c r="AB249" s="100"/>
      <c r="AC249" s="101"/>
      <c r="AD249" s="9">
        <f t="shared" si="99"/>
        <v>0</v>
      </c>
      <c r="AE249" s="96"/>
      <c r="AF249" s="98"/>
      <c r="AG249" s="98"/>
      <c r="AH249" s="96"/>
      <c r="AI249" s="96"/>
      <c r="AJ249" s="96"/>
      <c r="AK249" s="99"/>
      <c r="AL249" s="9">
        <f t="shared" si="114"/>
        <v>0</v>
      </c>
      <c r="AM249" s="9">
        <f t="shared" si="115"/>
        <v>7</v>
      </c>
      <c r="AN249" s="9">
        <f t="shared" si="116"/>
        <v>0.125</v>
      </c>
      <c r="AO249" s="113"/>
      <c r="AP249" s="113"/>
      <c r="AQ249" s="113"/>
      <c r="AR249" s="113"/>
      <c r="AS249" s="34">
        <f t="shared" si="109"/>
        <v>44789</v>
      </c>
      <c r="AT249" s="14">
        <f t="shared" si="110"/>
        <v>0</v>
      </c>
      <c r="AU249" s="31"/>
      <c r="AV249" s="31"/>
      <c r="AW249" s="31"/>
      <c r="AX249" s="31"/>
      <c r="AY249" s="31"/>
      <c r="AZ249" s="31"/>
      <c r="BA249" s="31"/>
      <c r="BB249" s="31"/>
      <c r="BC249" s="31"/>
      <c r="BD249" s="31"/>
      <c r="BE249" s="31"/>
      <c r="BF249" s="31"/>
      <c r="BG249" s="31"/>
      <c r="BH249" s="31"/>
      <c r="BI249" s="31"/>
      <c r="BJ249" s="31"/>
      <c r="BK249" s="31"/>
      <c r="BL249" s="31"/>
      <c r="BM249" s="31"/>
      <c r="BN249" s="31"/>
      <c r="BO249" s="31"/>
      <c r="BP249" s="31"/>
      <c r="BQ249" s="31"/>
      <c r="BR249" s="31"/>
      <c r="BS249" s="31"/>
      <c r="BT249" s="31"/>
      <c r="BU249" s="35">
        <f t="shared" si="111"/>
        <v>0</v>
      </c>
    </row>
    <row r="250" spans="1:73" ht="27" customHeight="1" x14ac:dyDescent="0.15">
      <c r="A250" s="29">
        <f t="shared" si="117"/>
        <v>44790</v>
      </c>
      <c r="B250" s="13">
        <f t="shared" si="105"/>
        <v>34</v>
      </c>
      <c r="C250" s="13">
        <f t="shared" si="106"/>
        <v>3</v>
      </c>
      <c r="D250" s="88">
        <f t="shared" si="107"/>
        <v>1.25</v>
      </c>
      <c r="E250" s="70">
        <f t="shared" si="100"/>
        <v>0</v>
      </c>
      <c r="F250" s="70">
        <f t="shared" si="101"/>
        <v>0</v>
      </c>
      <c r="G250" s="89">
        <f t="shared" si="102"/>
        <v>1</v>
      </c>
      <c r="H250" s="70">
        <f t="shared" si="92"/>
        <v>1</v>
      </c>
      <c r="I250" s="71">
        <f t="shared" si="112"/>
        <v>0</v>
      </c>
      <c r="J250" s="96"/>
      <c r="K250" s="96"/>
      <c r="L250" s="96"/>
      <c r="M250" s="96"/>
      <c r="N250" s="97"/>
      <c r="O250" s="97"/>
      <c r="P250" s="108">
        <f t="shared" si="108"/>
        <v>0</v>
      </c>
      <c r="Q250" s="75">
        <f t="shared" si="93"/>
        <v>0</v>
      </c>
      <c r="R250" s="91">
        <f>(SUMIF($B$21:B250,B250,$Q$21:Q250))</f>
        <v>0</v>
      </c>
      <c r="S250" s="93">
        <f t="shared" si="118"/>
        <v>-2.4166666666666665</v>
      </c>
      <c r="T250" s="32">
        <f t="shared" si="94"/>
        <v>0</v>
      </c>
      <c r="U250" s="94">
        <f t="shared" si="95"/>
        <v>0</v>
      </c>
      <c r="V250" s="9">
        <f t="shared" si="103"/>
        <v>0</v>
      </c>
      <c r="W250" s="9">
        <f t="shared" si="96"/>
        <v>0</v>
      </c>
      <c r="X250" s="9">
        <f t="shared" si="104"/>
        <v>0</v>
      </c>
      <c r="Y250" s="93">
        <f t="shared" si="97"/>
        <v>0</v>
      </c>
      <c r="Z250" s="93">
        <f t="shared" si="98"/>
        <v>0</v>
      </c>
      <c r="AA250" s="9">
        <f t="shared" si="113"/>
        <v>0</v>
      </c>
      <c r="AB250" s="100"/>
      <c r="AC250" s="101"/>
      <c r="AD250" s="9">
        <f t="shared" si="99"/>
        <v>0</v>
      </c>
      <c r="AE250" s="96"/>
      <c r="AF250" s="98"/>
      <c r="AG250" s="98"/>
      <c r="AH250" s="96"/>
      <c r="AI250" s="96"/>
      <c r="AJ250" s="96"/>
      <c r="AK250" s="99"/>
      <c r="AL250" s="9">
        <f t="shared" si="114"/>
        <v>0</v>
      </c>
      <c r="AM250" s="9">
        <f t="shared" si="115"/>
        <v>7</v>
      </c>
      <c r="AN250" s="9">
        <f t="shared" si="116"/>
        <v>0.125</v>
      </c>
      <c r="AO250" s="113"/>
      <c r="AP250" s="113"/>
      <c r="AQ250" s="113"/>
      <c r="AR250" s="113"/>
      <c r="AS250" s="34">
        <f t="shared" si="109"/>
        <v>44790</v>
      </c>
      <c r="AT250" s="14">
        <f t="shared" si="110"/>
        <v>0</v>
      </c>
      <c r="AU250" s="31"/>
      <c r="AV250" s="31"/>
      <c r="AW250" s="31"/>
      <c r="AX250" s="31"/>
      <c r="AY250" s="31"/>
      <c r="AZ250" s="31"/>
      <c r="BA250" s="31"/>
      <c r="BB250" s="31"/>
      <c r="BC250" s="31"/>
      <c r="BD250" s="31"/>
      <c r="BE250" s="31"/>
      <c r="BF250" s="31"/>
      <c r="BG250" s="31"/>
      <c r="BH250" s="31"/>
      <c r="BI250" s="31"/>
      <c r="BJ250" s="31"/>
      <c r="BK250" s="31"/>
      <c r="BL250" s="31"/>
      <c r="BM250" s="31"/>
      <c r="BN250" s="31"/>
      <c r="BO250" s="31"/>
      <c r="BP250" s="31"/>
      <c r="BQ250" s="31"/>
      <c r="BR250" s="31"/>
      <c r="BS250" s="31"/>
      <c r="BT250" s="31"/>
      <c r="BU250" s="35">
        <f t="shared" si="111"/>
        <v>0</v>
      </c>
    </row>
    <row r="251" spans="1:73" ht="27" customHeight="1" x14ac:dyDescent="0.15">
      <c r="A251" s="29">
        <f t="shared" si="117"/>
        <v>44791</v>
      </c>
      <c r="B251" s="13">
        <f t="shared" si="105"/>
        <v>34</v>
      </c>
      <c r="C251" s="13">
        <f t="shared" si="106"/>
        <v>4</v>
      </c>
      <c r="D251" s="88">
        <f t="shared" si="107"/>
        <v>1.25</v>
      </c>
      <c r="E251" s="70">
        <f t="shared" si="100"/>
        <v>0</v>
      </c>
      <c r="F251" s="70">
        <f t="shared" si="101"/>
        <v>0</v>
      </c>
      <c r="G251" s="89">
        <f t="shared" si="102"/>
        <v>1</v>
      </c>
      <c r="H251" s="70">
        <f t="shared" si="92"/>
        <v>1</v>
      </c>
      <c r="I251" s="71">
        <f t="shared" si="112"/>
        <v>0</v>
      </c>
      <c r="J251" s="96"/>
      <c r="K251" s="96"/>
      <c r="L251" s="96"/>
      <c r="M251" s="96"/>
      <c r="N251" s="97"/>
      <c r="O251" s="97"/>
      <c r="P251" s="108">
        <f t="shared" si="108"/>
        <v>0</v>
      </c>
      <c r="Q251" s="75">
        <f t="shared" si="93"/>
        <v>0</v>
      </c>
      <c r="R251" s="91">
        <f>(SUMIF($B$21:B251,B251,$Q$21:Q251))</f>
        <v>0</v>
      </c>
      <c r="S251" s="93">
        <f t="shared" si="118"/>
        <v>-2.4166666666666665</v>
      </c>
      <c r="T251" s="32">
        <f t="shared" si="94"/>
        <v>0</v>
      </c>
      <c r="U251" s="94">
        <f t="shared" si="95"/>
        <v>0</v>
      </c>
      <c r="V251" s="9">
        <f t="shared" si="103"/>
        <v>0</v>
      </c>
      <c r="W251" s="9">
        <f t="shared" si="96"/>
        <v>0</v>
      </c>
      <c r="X251" s="9">
        <f t="shared" si="104"/>
        <v>0</v>
      </c>
      <c r="Y251" s="93">
        <f t="shared" si="97"/>
        <v>0</v>
      </c>
      <c r="Z251" s="93">
        <f t="shared" si="98"/>
        <v>0</v>
      </c>
      <c r="AA251" s="9">
        <f t="shared" si="113"/>
        <v>0</v>
      </c>
      <c r="AB251" s="100"/>
      <c r="AC251" s="101"/>
      <c r="AD251" s="9">
        <f t="shared" si="99"/>
        <v>0</v>
      </c>
      <c r="AE251" s="96"/>
      <c r="AF251" s="98"/>
      <c r="AG251" s="98"/>
      <c r="AH251" s="96"/>
      <c r="AI251" s="96"/>
      <c r="AJ251" s="96"/>
      <c r="AK251" s="99"/>
      <c r="AL251" s="9">
        <f t="shared" si="114"/>
        <v>0</v>
      </c>
      <c r="AM251" s="9">
        <f t="shared" si="115"/>
        <v>7</v>
      </c>
      <c r="AN251" s="9">
        <f t="shared" si="116"/>
        <v>0.125</v>
      </c>
      <c r="AO251" s="113"/>
      <c r="AP251" s="113"/>
      <c r="AQ251" s="113"/>
      <c r="AR251" s="113"/>
      <c r="AS251" s="34">
        <f t="shared" si="109"/>
        <v>44791</v>
      </c>
      <c r="AT251" s="14">
        <f t="shared" si="110"/>
        <v>0</v>
      </c>
      <c r="AU251" s="31"/>
      <c r="AV251" s="31"/>
      <c r="AW251" s="31"/>
      <c r="AX251" s="31"/>
      <c r="AY251" s="31"/>
      <c r="AZ251" s="31"/>
      <c r="BA251" s="31"/>
      <c r="BB251" s="31"/>
      <c r="BC251" s="31"/>
      <c r="BD251" s="31"/>
      <c r="BE251" s="31"/>
      <c r="BF251" s="31"/>
      <c r="BG251" s="31"/>
      <c r="BH251" s="31"/>
      <c r="BI251" s="31"/>
      <c r="BJ251" s="31"/>
      <c r="BK251" s="31"/>
      <c r="BL251" s="31"/>
      <c r="BM251" s="31"/>
      <c r="BN251" s="31"/>
      <c r="BO251" s="31"/>
      <c r="BP251" s="31"/>
      <c r="BQ251" s="31"/>
      <c r="BR251" s="31"/>
      <c r="BS251" s="31"/>
      <c r="BT251" s="31"/>
      <c r="BU251" s="35">
        <f t="shared" si="111"/>
        <v>0</v>
      </c>
    </row>
    <row r="252" spans="1:73" ht="27" customHeight="1" x14ac:dyDescent="0.15">
      <c r="A252" s="29">
        <f t="shared" si="117"/>
        <v>44792</v>
      </c>
      <c r="B252" s="13">
        <f t="shared" si="105"/>
        <v>34</v>
      </c>
      <c r="C252" s="13">
        <f t="shared" si="106"/>
        <v>5</v>
      </c>
      <c r="D252" s="88">
        <f t="shared" si="107"/>
        <v>1.25</v>
      </c>
      <c r="E252" s="70">
        <f t="shared" si="100"/>
        <v>0</v>
      </c>
      <c r="F252" s="70">
        <f t="shared" si="101"/>
        <v>0</v>
      </c>
      <c r="G252" s="89">
        <f t="shared" si="102"/>
        <v>1</v>
      </c>
      <c r="H252" s="70">
        <f t="shared" si="92"/>
        <v>1</v>
      </c>
      <c r="I252" s="71">
        <f t="shared" si="112"/>
        <v>0</v>
      </c>
      <c r="J252" s="96"/>
      <c r="K252" s="96"/>
      <c r="L252" s="96"/>
      <c r="M252" s="96"/>
      <c r="N252" s="97"/>
      <c r="O252" s="97"/>
      <c r="P252" s="108">
        <f t="shared" si="108"/>
        <v>0</v>
      </c>
      <c r="Q252" s="75">
        <f t="shared" si="93"/>
        <v>0</v>
      </c>
      <c r="R252" s="91">
        <f>(SUMIF($B$21:B252,B252,$Q$21:Q252))</f>
        <v>0</v>
      </c>
      <c r="S252" s="93">
        <f t="shared" si="118"/>
        <v>-2.4166666666666665</v>
      </c>
      <c r="T252" s="32">
        <f t="shared" si="94"/>
        <v>0</v>
      </c>
      <c r="U252" s="94">
        <f t="shared" si="95"/>
        <v>0</v>
      </c>
      <c r="V252" s="9">
        <f t="shared" si="103"/>
        <v>0</v>
      </c>
      <c r="W252" s="9">
        <f t="shared" si="96"/>
        <v>0</v>
      </c>
      <c r="X252" s="9">
        <f t="shared" si="104"/>
        <v>0</v>
      </c>
      <c r="Y252" s="93">
        <f t="shared" si="97"/>
        <v>0</v>
      </c>
      <c r="Z252" s="93">
        <f t="shared" si="98"/>
        <v>0</v>
      </c>
      <c r="AA252" s="9">
        <f t="shared" si="113"/>
        <v>0</v>
      </c>
      <c r="AB252" s="100"/>
      <c r="AC252" s="101"/>
      <c r="AD252" s="9">
        <f t="shared" si="99"/>
        <v>0</v>
      </c>
      <c r="AE252" s="96"/>
      <c r="AF252" s="98"/>
      <c r="AG252" s="98"/>
      <c r="AH252" s="96"/>
      <c r="AI252" s="96"/>
      <c r="AJ252" s="96"/>
      <c r="AK252" s="99"/>
      <c r="AL252" s="9">
        <f t="shared" si="114"/>
        <v>0</v>
      </c>
      <c r="AM252" s="9">
        <f t="shared" si="115"/>
        <v>7</v>
      </c>
      <c r="AN252" s="9">
        <f t="shared" si="116"/>
        <v>0.125</v>
      </c>
      <c r="AO252" s="113"/>
      <c r="AP252" s="113"/>
      <c r="AQ252" s="113"/>
      <c r="AR252" s="113"/>
      <c r="AS252" s="34">
        <f t="shared" si="109"/>
        <v>44792</v>
      </c>
      <c r="AT252" s="14">
        <f t="shared" si="110"/>
        <v>0</v>
      </c>
      <c r="AU252" s="31"/>
      <c r="AV252" s="31"/>
      <c r="AW252" s="31"/>
      <c r="AX252" s="31"/>
      <c r="AY252" s="31"/>
      <c r="AZ252" s="31"/>
      <c r="BA252" s="31"/>
      <c r="BB252" s="31"/>
      <c r="BC252" s="31"/>
      <c r="BD252" s="31"/>
      <c r="BE252" s="31"/>
      <c r="BF252" s="31"/>
      <c r="BG252" s="31"/>
      <c r="BH252" s="31"/>
      <c r="BI252" s="31"/>
      <c r="BJ252" s="31"/>
      <c r="BK252" s="31"/>
      <c r="BL252" s="31"/>
      <c r="BM252" s="31"/>
      <c r="BN252" s="31"/>
      <c r="BO252" s="31"/>
      <c r="BP252" s="31"/>
      <c r="BQ252" s="31"/>
      <c r="BR252" s="31"/>
      <c r="BS252" s="31"/>
      <c r="BT252" s="31"/>
      <c r="BU252" s="35">
        <f t="shared" si="111"/>
        <v>0</v>
      </c>
    </row>
    <row r="253" spans="1:73" ht="27" customHeight="1" x14ac:dyDescent="0.15">
      <c r="A253" s="29">
        <f t="shared" si="117"/>
        <v>44793</v>
      </c>
      <c r="B253" s="13">
        <f t="shared" si="105"/>
        <v>34</v>
      </c>
      <c r="C253" s="13">
        <f t="shared" si="106"/>
        <v>6</v>
      </c>
      <c r="D253" s="88">
        <f t="shared" si="107"/>
        <v>1.25</v>
      </c>
      <c r="E253" s="70">
        <f t="shared" si="100"/>
        <v>0</v>
      </c>
      <c r="F253" s="70">
        <f t="shared" si="101"/>
        <v>0</v>
      </c>
      <c r="G253" s="89">
        <f t="shared" si="102"/>
        <v>1</v>
      </c>
      <c r="H253" s="70">
        <f t="shared" si="92"/>
        <v>1</v>
      </c>
      <c r="I253" s="71">
        <f t="shared" si="112"/>
        <v>0</v>
      </c>
      <c r="J253" s="96"/>
      <c r="K253" s="96"/>
      <c r="L253" s="96"/>
      <c r="M253" s="96"/>
      <c r="N253" s="97"/>
      <c r="O253" s="97"/>
      <c r="P253" s="108">
        <f t="shared" si="108"/>
        <v>0</v>
      </c>
      <c r="Q253" s="75">
        <f t="shared" si="93"/>
        <v>0</v>
      </c>
      <c r="R253" s="91">
        <f>(SUMIF($B$21:B253,B253,$Q$21:Q253))</f>
        <v>0</v>
      </c>
      <c r="S253" s="93">
        <f t="shared" si="118"/>
        <v>-2.4166666666666665</v>
      </c>
      <c r="T253" s="32">
        <f t="shared" si="94"/>
        <v>0</v>
      </c>
      <c r="U253" s="94">
        <f t="shared" si="95"/>
        <v>0</v>
      </c>
      <c r="V253" s="9">
        <f t="shared" si="103"/>
        <v>0</v>
      </c>
      <c r="W253" s="9">
        <f t="shared" si="96"/>
        <v>0</v>
      </c>
      <c r="X253" s="9">
        <f t="shared" si="104"/>
        <v>0</v>
      </c>
      <c r="Y253" s="93">
        <f t="shared" si="97"/>
        <v>0</v>
      </c>
      <c r="Z253" s="93">
        <f t="shared" si="98"/>
        <v>0</v>
      </c>
      <c r="AA253" s="9">
        <f t="shared" si="113"/>
        <v>0</v>
      </c>
      <c r="AB253" s="100"/>
      <c r="AC253" s="101"/>
      <c r="AD253" s="9">
        <f t="shared" si="99"/>
        <v>0</v>
      </c>
      <c r="AE253" s="96"/>
      <c r="AF253" s="98"/>
      <c r="AG253" s="98"/>
      <c r="AH253" s="96"/>
      <c r="AI253" s="96"/>
      <c r="AJ253" s="96"/>
      <c r="AK253" s="99"/>
      <c r="AL253" s="9">
        <f t="shared" si="114"/>
        <v>0</v>
      </c>
      <c r="AM253" s="9">
        <f t="shared" si="115"/>
        <v>7</v>
      </c>
      <c r="AN253" s="9">
        <f t="shared" si="116"/>
        <v>0.125</v>
      </c>
      <c r="AO253" s="113"/>
      <c r="AP253" s="113"/>
      <c r="AQ253" s="113"/>
      <c r="AR253" s="113"/>
      <c r="AS253" s="34">
        <f t="shared" si="109"/>
        <v>44793</v>
      </c>
      <c r="AT253" s="14">
        <f t="shared" si="110"/>
        <v>0</v>
      </c>
      <c r="AU253" s="31"/>
      <c r="AV253" s="31"/>
      <c r="AW253" s="31"/>
      <c r="AX253" s="31"/>
      <c r="AY253" s="31"/>
      <c r="AZ253" s="31"/>
      <c r="BA253" s="31"/>
      <c r="BB253" s="31"/>
      <c r="BC253" s="31"/>
      <c r="BD253" s="31"/>
      <c r="BE253" s="31"/>
      <c r="BF253" s="31"/>
      <c r="BG253" s="31"/>
      <c r="BH253" s="31"/>
      <c r="BI253" s="31"/>
      <c r="BJ253" s="31"/>
      <c r="BK253" s="31"/>
      <c r="BL253" s="31"/>
      <c r="BM253" s="31"/>
      <c r="BN253" s="31"/>
      <c r="BO253" s="31"/>
      <c r="BP253" s="31"/>
      <c r="BQ253" s="31"/>
      <c r="BR253" s="31"/>
      <c r="BS253" s="31"/>
      <c r="BT253" s="31"/>
      <c r="BU253" s="35">
        <f t="shared" si="111"/>
        <v>0</v>
      </c>
    </row>
    <row r="254" spans="1:73" ht="27" customHeight="1" x14ac:dyDescent="0.15">
      <c r="A254" s="29">
        <f t="shared" si="117"/>
        <v>44794</v>
      </c>
      <c r="B254" s="13">
        <f t="shared" si="105"/>
        <v>34</v>
      </c>
      <c r="C254" s="13">
        <f t="shared" si="106"/>
        <v>7</v>
      </c>
      <c r="D254" s="88">
        <f t="shared" si="107"/>
        <v>1.25</v>
      </c>
      <c r="E254" s="70">
        <f t="shared" si="100"/>
        <v>0</v>
      </c>
      <c r="F254" s="70">
        <f t="shared" si="101"/>
        <v>0</v>
      </c>
      <c r="G254" s="89">
        <f t="shared" si="102"/>
        <v>1.5</v>
      </c>
      <c r="H254" s="70">
        <f t="shared" si="92"/>
        <v>1</v>
      </c>
      <c r="I254" s="71">
        <f t="shared" si="112"/>
        <v>0</v>
      </c>
      <c r="J254" s="96"/>
      <c r="K254" s="96"/>
      <c r="L254" s="96"/>
      <c r="M254" s="96"/>
      <c r="N254" s="97"/>
      <c r="O254" s="97"/>
      <c r="P254" s="108">
        <f t="shared" si="108"/>
        <v>0</v>
      </c>
      <c r="Q254" s="75">
        <f t="shared" si="93"/>
        <v>0</v>
      </c>
      <c r="R254" s="91">
        <f>(SUMIF($B$21:B254,B254,$Q$21:Q254))</f>
        <v>0</v>
      </c>
      <c r="S254" s="93">
        <f t="shared" si="118"/>
        <v>-2.4166666666666665</v>
      </c>
      <c r="T254" s="32">
        <f t="shared" si="94"/>
        <v>0</v>
      </c>
      <c r="U254" s="94">
        <f t="shared" si="95"/>
        <v>0</v>
      </c>
      <c r="V254" s="9">
        <f t="shared" si="103"/>
        <v>0</v>
      </c>
      <c r="W254" s="9">
        <f t="shared" si="96"/>
        <v>0</v>
      </c>
      <c r="X254" s="9">
        <f t="shared" si="104"/>
        <v>0</v>
      </c>
      <c r="Y254" s="93">
        <f t="shared" si="97"/>
        <v>0</v>
      </c>
      <c r="Z254" s="93">
        <f t="shared" si="98"/>
        <v>0</v>
      </c>
      <c r="AA254" s="9">
        <f t="shared" si="113"/>
        <v>0</v>
      </c>
      <c r="AB254" s="100"/>
      <c r="AC254" s="101"/>
      <c r="AD254" s="9">
        <f t="shared" si="99"/>
        <v>0</v>
      </c>
      <c r="AE254" s="96"/>
      <c r="AF254" s="98"/>
      <c r="AG254" s="98"/>
      <c r="AH254" s="96"/>
      <c r="AI254" s="96"/>
      <c r="AJ254" s="96"/>
      <c r="AK254" s="99"/>
      <c r="AL254" s="9">
        <f t="shared" si="114"/>
        <v>0</v>
      </c>
      <c r="AM254" s="9">
        <f t="shared" si="115"/>
        <v>7</v>
      </c>
      <c r="AN254" s="9">
        <f t="shared" si="116"/>
        <v>0.125</v>
      </c>
      <c r="AO254" s="113"/>
      <c r="AP254" s="113"/>
      <c r="AQ254" s="113"/>
      <c r="AR254" s="113"/>
      <c r="AS254" s="34">
        <f t="shared" si="109"/>
        <v>44794</v>
      </c>
      <c r="AT254" s="14">
        <f t="shared" si="110"/>
        <v>0</v>
      </c>
      <c r="AU254" s="31"/>
      <c r="AV254" s="31"/>
      <c r="AW254" s="31"/>
      <c r="AX254" s="31"/>
      <c r="AY254" s="31"/>
      <c r="AZ254" s="31"/>
      <c r="BA254" s="31"/>
      <c r="BB254" s="31"/>
      <c r="BC254" s="31"/>
      <c r="BD254" s="31"/>
      <c r="BE254" s="31"/>
      <c r="BF254" s="31"/>
      <c r="BG254" s="31"/>
      <c r="BH254" s="31"/>
      <c r="BI254" s="31"/>
      <c r="BJ254" s="31"/>
      <c r="BK254" s="31"/>
      <c r="BL254" s="31"/>
      <c r="BM254" s="31"/>
      <c r="BN254" s="31"/>
      <c r="BO254" s="31"/>
      <c r="BP254" s="31"/>
      <c r="BQ254" s="31"/>
      <c r="BR254" s="31"/>
      <c r="BS254" s="31"/>
      <c r="BT254" s="31"/>
      <c r="BU254" s="35">
        <f t="shared" si="111"/>
        <v>0</v>
      </c>
    </row>
    <row r="255" spans="1:73" ht="27" customHeight="1" x14ac:dyDescent="0.15">
      <c r="A255" s="29">
        <f t="shared" si="117"/>
        <v>44795</v>
      </c>
      <c r="B255" s="13">
        <f t="shared" si="105"/>
        <v>34</v>
      </c>
      <c r="C255" s="13">
        <f t="shared" si="106"/>
        <v>1</v>
      </c>
      <c r="D255" s="88">
        <f t="shared" si="107"/>
        <v>1.25</v>
      </c>
      <c r="E255" s="70">
        <f t="shared" si="100"/>
        <v>0</v>
      </c>
      <c r="F255" s="70">
        <f t="shared" si="101"/>
        <v>0</v>
      </c>
      <c r="G255" s="89">
        <f t="shared" si="102"/>
        <v>1</v>
      </c>
      <c r="H255" s="70">
        <f t="shared" si="92"/>
        <v>1</v>
      </c>
      <c r="I255" s="71">
        <f t="shared" si="112"/>
        <v>0</v>
      </c>
      <c r="J255" s="96"/>
      <c r="K255" s="96"/>
      <c r="L255" s="96"/>
      <c r="M255" s="96"/>
      <c r="N255" s="97"/>
      <c r="O255" s="97"/>
      <c r="P255" s="108">
        <f t="shared" si="108"/>
        <v>0</v>
      </c>
      <c r="Q255" s="75">
        <f t="shared" si="93"/>
        <v>0</v>
      </c>
      <c r="R255" s="91">
        <f>(SUMIF($B$21:B255,B255,$Q$21:Q255))</f>
        <v>0</v>
      </c>
      <c r="S255" s="93">
        <f t="shared" si="118"/>
        <v>-2.4166666666666665</v>
      </c>
      <c r="T255" s="32">
        <f t="shared" si="94"/>
        <v>0</v>
      </c>
      <c r="U255" s="94">
        <f t="shared" si="95"/>
        <v>0</v>
      </c>
      <c r="V255" s="9">
        <f t="shared" si="103"/>
        <v>0</v>
      </c>
      <c r="W255" s="9">
        <f t="shared" si="96"/>
        <v>0</v>
      </c>
      <c r="X255" s="9">
        <f t="shared" si="104"/>
        <v>0</v>
      </c>
      <c r="Y255" s="93">
        <f t="shared" si="97"/>
        <v>0</v>
      </c>
      <c r="Z255" s="93">
        <f t="shared" si="98"/>
        <v>0</v>
      </c>
      <c r="AA255" s="9">
        <f t="shared" si="113"/>
        <v>0</v>
      </c>
      <c r="AB255" s="100"/>
      <c r="AC255" s="101"/>
      <c r="AD255" s="9">
        <f t="shared" si="99"/>
        <v>0</v>
      </c>
      <c r="AE255" s="96"/>
      <c r="AF255" s="98"/>
      <c r="AG255" s="98"/>
      <c r="AH255" s="96"/>
      <c r="AI255" s="96"/>
      <c r="AJ255" s="96"/>
      <c r="AK255" s="99"/>
      <c r="AL255" s="9">
        <f t="shared" si="114"/>
        <v>0</v>
      </c>
      <c r="AM255" s="9">
        <f t="shared" si="115"/>
        <v>7</v>
      </c>
      <c r="AN255" s="9">
        <f t="shared" si="116"/>
        <v>0.125</v>
      </c>
      <c r="AO255" s="113"/>
      <c r="AP255" s="113"/>
      <c r="AQ255" s="113"/>
      <c r="AR255" s="113"/>
      <c r="AS255" s="34">
        <f t="shared" si="109"/>
        <v>44795</v>
      </c>
      <c r="AT255" s="14">
        <f t="shared" si="110"/>
        <v>0</v>
      </c>
      <c r="AU255" s="31"/>
      <c r="AV255" s="31"/>
      <c r="AW255" s="31"/>
      <c r="AX255" s="31"/>
      <c r="AY255" s="31"/>
      <c r="AZ255" s="31"/>
      <c r="BA255" s="31"/>
      <c r="BB255" s="31"/>
      <c r="BC255" s="31"/>
      <c r="BD255" s="31"/>
      <c r="BE255" s="31"/>
      <c r="BF255" s="31"/>
      <c r="BG255" s="31"/>
      <c r="BH255" s="31"/>
      <c r="BI255" s="31"/>
      <c r="BJ255" s="31"/>
      <c r="BK255" s="31"/>
      <c r="BL255" s="31"/>
      <c r="BM255" s="31"/>
      <c r="BN255" s="31"/>
      <c r="BO255" s="31"/>
      <c r="BP255" s="31"/>
      <c r="BQ255" s="31"/>
      <c r="BR255" s="31"/>
      <c r="BS255" s="31"/>
      <c r="BT255" s="31"/>
      <c r="BU255" s="35">
        <f t="shared" si="111"/>
        <v>0</v>
      </c>
    </row>
    <row r="256" spans="1:73" ht="27" customHeight="1" x14ac:dyDescent="0.15">
      <c r="A256" s="29">
        <f t="shared" si="117"/>
        <v>44796</v>
      </c>
      <c r="B256" s="13">
        <f t="shared" si="105"/>
        <v>35</v>
      </c>
      <c r="C256" s="13">
        <f t="shared" si="106"/>
        <v>2</v>
      </c>
      <c r="D256" s="88">
        <f t="shared" si="107"/>
        <v>1.25</v>
      </c>
      <c r="E256" s="70">
        <f t="shared" si="100"/>
        <v>0</v>
      </c>
      <c r="F256" s="70">
        <f t="shared" si="101"/>
        <v>0</v>
      </c>
      <c r="G256" s="89">
        <f t="shared" si="102"/>
        <v>1</v>
      </c>
      <c r="H256" s="70">
        <f t="shared" si="92"/>
        <v>1</v>
      </c>
      <c r="I256" s="71">
        <f t="shared" si="112"/>
        <v>0</v>
      </c>
      <c r="J256" s="96"/>
      <c r="K256" s="96"/>
      <c r="L256" s="96"/>
      <c r="M256" s="96"/>
      <c r="N256" s="97"/>
      <c r="O256" s="97"/>
      <c r="P256" s="108">
        <f t="shared" si="108"/>
        <v>0</v>
      </c>
      <c r="Q256" s="75">
        <f t="shared" si="93"/>
        <v>0</v>
      </c>
      <c r="R256" s="91">
        <f>(SUMIF($B$21:B256,B256,$Q$21:Q256))</f>
        <v>0</v>
      </c>
      <c r="S256" s="93">
        <f t="shared" si="118"/>
        <v>-2.4166666666666665</v>
      </c>
      <c r="T256" s="32">
        <f t="shared" si="94"/>
        <v>0</v>
      </c>
      <c r="U256" s="94">
        <f t="shared" si="95"/>
        <v>0</v>
      </c>
      <c r="V256" s="9">
        <f t="shared" si="103"/>
        <v>0</v>
      </c>
      <c r="W256" s="9">
        <f t="shared" si="96"/>
        <v>0</v>
      </c>
      <c r="X256" s="9">
        <f t="shared" si="104"/>
        <v>0</v>
      </c>
      <c r="Y256" s="93">
        <f t="shared" si="97"/>
        <v>0</v>
      </c>
      <c r="Z256" s="93">
        <f t="shared" si="98"/>
        <v>0</v>
      </c>
      <c r="AA256" s="9">
        <f t="shared" si="113"/>
        <v>0</v>
      </c>
      <c r="AB256" s="100"/>
      <c r="AC256" s="101"/>
      <c r="AD256" s="9">
        <f t="shared" si="99"/>
        <v>0</v>
      </c>
      <c r="AE256" s="96"/>
      <c r="AF256" s="98"/>
      <c r="AG256" s="98"/>
      <c r="AH256" s="96"/>
      <c r="AI256" s="96"/>
      <c r="AJ256" s="96"/>
      <c r="AK256" s="99"/>
      <c r="AL256" s="9">
        <f t="shared" si="114"/>
        <v>0</v>
      </c>
      <c r="AM256" s="9">
        <f t="shared" si="115"/>
        <v>7</v>
      </c>
      <c r="AN256" s="9">
        <f t="shared" si="116"/>
        <v>0.125</v>
      </c>
      <c r="AO256" s="113"/>
      <c r="AP256" s="113"/>
      <c r="AQ256" s="113"/>
      <c r="AR256" s="113"/>
      <c r="AS256" s="34">
        <f t="shared" si="109"/>
        <v>44796</v>
      </c>
      <c r="AT256" s="14">
        <f t="shared" si="110"/>
        <v>0</v>
      </c>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c r="BQ256" s="31"/>
      <c r="BR256" s="31"/>
      <c r="BS256" s="31"/>
      <c r="BT256" s="31"/>
      <c r="BU256" s="35">
        <f t="shared" si="111"/>
        <v>0</v>
      </c>
    </row>
    <row r="257" spans="1:73" ht="27" customHeight="1" x14ac:dyDescent="0.15">
      <c r="A257" s="29">
        <f t="shared" si="117"/>
        <v>44797</v>
      </c>
      <c r="B257" s="13">
        <f t="shared" si="105"/>
        <v>35</v>
      </c>
      <c r="C257" s="13">
        <f t="shared" si="106"/>
        <v>3</v>
      </c>
      <c r="D257" s="88">
        <f t="shared" si="107"/>
        <v>1.25</v>
      </c>
      <c r="E257" s="70">
        <f t="shared" si="100"/>
        <v>0</v>
      </c>
      <c r="F257" s="70">
        <f t="shared" si="101"/>
        <v>0</v>
      </c>
      <c r="G257" s="89">
        <f t="shared" si="102"/>
        <v>1</v>
      </c>
      <c r="H257" s="70">
        <f t="shared" si="92"/>
        <v>1</v>
      </c>
      <c r="I257" s="71">
        <f t="shared" si="112"/>
        <v>0</v>
      </c>
      <c r="J257" s="96"/>
      <c r="K257" s="96"/>
      <c r="L257" s="96"/>
      <c r="M257" s="96"/>
      <c r="N257" s="97"/>
      <c r="O257" s="97"/>
      <c r="P257" s="108">
        <f t="shared" si="108"/>
        <v>0</v>
      </c>
      <c r="Q257" s="75">
        <f t="shared" si="93"/>
        <v>0</v>
      </c>
      <c r="R257" s="91">
        <f>(SUMIF($B$21:B257,B257,$Q$21:Q257))</f>
        <v>0</v>
      </c>
      <c r="S257" s="93">
        <f t="shared" si="118"/>
        <v>-2.4166666666666665</v>
      </c>
      <c r="T257" s="32">
        <f t="shared" si="94"/>
        <v>0</v>
      </c>
      <c r="U257" s="94">
        <f t="shared" si="95"/>
        <v>0</v>
      </c>
      <c r="V257" s="9">
        <f t="shared" si="103"/>
        <v>0</v>
      </c>
      <c r="W257" s="9">
        <f t="shared" si="96"/>
        <v>0</v>
      </c>
      <c r="X257" s="9">
        <f t="shared" si="104"/>
        <v>0</v>
      </c>
      <c r="Y257" s="93">
        <f t="shared" si="97"/>
        <v>0</v>
      </c>
      <c r="Z257" s="93">
        <f t="shared" si="98"/>
        <v>0</v>
      </c>
      <c r="AA257" s="9">
        <f t="shared" si="113"/>
        <v>0</v>
      </c>
      <c r="AB257" s="100"/>
      <c r="AC257" s="101"/>
      <c r="AD257" s="9">
        <f t="shared" si="99"/>
        <v>0</v>
      </c>
      <c r="AE257" s="96"/>
      <c r="AF257" s="98"/>
      <c r="AG257" s="98"/>
      <c r="AH257" s="96"/>
      <c r="AI257" s="96"/>
      <c r="AJ257" s="96"/>
      <c r="AK257" s="99"/>
      <c r="AL257" s="9">
        <f t="shared" si="114"/>
        <v>0</v>
      </c>
      <c r="AM257" s="9">
        <f t="shared" si="115"/>
        <v>7</v>
      </c>
      <c r="AN257" s="9">
        <f t="shared" si="116"/>
        <v>0.125</v>
      </c>
      <c r="AO257" s="113"/>
      <c r="AP257" s="113"/>
      <c r="AQ257" s="113"/>
      <c r="AR257" s="113"/>
      <c r="AS257" s="34">
        <f t="shared" si="109"/>
        <v>44797</v>
      </c>
      <c r="AT257" s="14">
        <f t="shared" si="110"/>
        <v>0</v>
      </c>
      <c r="AU257" s="31"/>
      <c r="AV257" s="31"/>
      <c r="AW257" s="31"/>
      <c r="AX257" s="31"/>
      <c r="AY257" s="31"/>
      <c r="AZ257" s="31"/>
      <c r="BA257" s="31"/>
      <c r="BB257" s="31"/>
      <c r="BC257" s="31"/>
      <c r="BD257" s="31"/>
      <c r="BE257" s="31"/>
      <c r="BF257" s="31"/>
      <c r="BG257" s="31"/>
      <c r="BH257" s="31"/>
      <c r="BI257" s="31"/>
      <c r="BJ257" s="31"/>
      <c r="BK257" s="31"/>
      <c r="BL257" s="31"/>
      <c r="BM257" s="31"/>
      <c r="BN257" s="31"/>
      <c r="BO257" s="31"/>
      <c r="BP257" s="31"/>
      <c r="BQ257" s="31"/>
      <c r="BR257" s="31"/>
      <c r="BS257" s="31"/>
      <c r="BT257" s="31"/>
      <c r="BU257" s="35">
        <f t="shared" si="111"/>
        <v>0</v>
      </c>
    </row>
    <row r="258" spans="1:73" ht="27" customHeight="1" x14ac:dyDescent="0.15">
      <c r="A258" s="29">
        <f t="shared" si="117"/>
        <v>44798</v>
      </c>
      <c r="B258" s="13">
        <f t="shared" si="105"/>
        <v>35</v>
      </c>
      <c r="C258" s="13">
        <f t="shared" si="106"/>
        <v>4</v>
      </c>
      <c r="D258" s="88">
        <f t="shared" si="107"/>
        <v>1.25</v>
      </c>
      <c r="E258" s="70">
        <f t="shared" si="100"/>
        <v>0</v>
      </c>
      <c r="F258" s="70">
        <f t="shared" si="101"/>
        <v>0</v>
      </c>
      <c r="G258" s="89">
        <f t="shared" si="102"/>
        <v>1</v>
      </c>
      <c r="H258" s="70">
        <f t="shared" si="92"/>
        <v>1</v>
      </c>
      <c r="I258" s="71">
        <f t="shared" si="112"/>
        <v>0</v>
      </c>
      <c r="J258" s="96"/>
      <c r="K258" s="96"/>
      <c r="L258" s="96"/>
      <c r="M258" s="96"/>
      <c r="N258" s="97"/>
      <c r="O258" s="97"/>
      <c r="P258" s="108">
        <f t="shared" si="108"/>
        <v>0</v>
      </c>
      <c r="Q258" s="75">
        <f t="shared" si="93"/>
        <v>0</v>
      </c>
      <c r="R258" s="91">
        <f>(SUMIF($B$21:B258,B258,$Q$21:Q258))</f>
        <v>0</v>
      </c>
      <c r="S258" s="93">
        <f t="shared" si="118"/>
        <v>-2.4166666666666665</v>
      </c>
      <c r="T258" s="32">
        <f t="shared" si="94"/>
        <v>0</v>
      </c>
      <c r="U258" s="94">
        <f t="shared" si="95"/>
        <v>0</v>
      </c>
      <c r="V258" s="9">
        <f t="shared" si="103"/>
        <v>0</v>
      </c>
      <c r="W258" s="9">
        <f t="shared" si="96"/>
        <v>0</v>
      </c>
      <c r="X258" s="9">
        <f t="shared" si="104"/>
        <v>0</v>
      </c>
      <c r="Y258" s="93">
        <f t="shared" si="97"/>
        <v>0</v>
      </c>
      <c r="Z258" s="93">
        <f t="shared" si="98"/>
        <v>0</v>
      </c>
      <c r="AA258" s="9">
        <f t="shared" si="113"/>
        <v>0</v>
      </c>
      <c r="AB258" s="100"/>
      <c r="AC258" s="101"/>
      <c r="AD258" s="9">
        <f t="shared" si="99"/>
        <v>0</v>
      </c>
      <c r="AE258" s="96"/>
      <c r="AF258" s="98"/>
      <c r="AG258" s="98"/>
      <c r="AH258" s="96"/>
      <c r="AI258" s="96"/>
      <c r="AJ258" s="96"/>
      <c r="AK258" s="99"/>
      <c r="AL258" s="9">
        <f t="shared" si="114"/>
        <v>0</v>
      </c>
      <c r="AM258" s="9">
        <f t="shared" si="115"/>
        <v>7</v>
      </c>
      <c r="AN258" s="9">
        <f t="shared" si="116"/>
        <v>0.125</v>
      </c>
      <c r="AO258" s="113"/>
      <c r="AP258" s="113"/>
      <c r="AQ258" s="113"/>
      <c r="AR258" s="113"/>
      <c r="AS258" s="34">
        <f t="shared" si="109"/>
        <v>44798</v>
      </c>
      <c r="AT258" s="14">
        <f t="shared" si="110"/>
        <v>0</v>
      </c>
      <c r="AU258" s="31"/>
      <c r="AV258" s="31"/>
      <c r="AW258" s="31"/>
      <c r="AX258" s="31"/>
      <c r="AY258" s="31"/>
      <c r="AZ258" s="31"/>
      <c r="BA258" s="31"/>
      <c r="BB258" s="31"/>
      <c r="BC258" s="31"/>
      <c r="BD258" s="31"/>
      <c r="BE258" s="31"/>
      <c r="BF258" s="31"/>
      <c r="BG258" s="31"/>
      <c r="BH258" s="31"/>
      <c r="BI258" s="31"/>
      <c r="BJ258" s="31"/>
      <c r="BK258" s="31"/>
      <c r="BL258" s="31"/>
      <c r="BM258" s="31"/>
      <c r="BN258" s="31"/>
      <c r="BO258" s="31"/>
      <c r="BP258" s="31"/>
      <c r="BQ258" s="31"/>
      <c r="BR258" s="31"/>
      <c r="BS258" s="31"/>
      <c r="BT258" s="31"/>
      <c r="BU258" s="35">
        <f t="shared" si="111"/>
        <v>0</v>
      </c>
    </row>
    <row r="259" spans="1:73" ht="27" customHeight="1" x14ac:dyDescent="0.15">
      <c r="A259" s="29">
        <f t="shared" si="117"/>
        <v>44799</v>
      </c>
      <c r="B259" s="13">
        <f t="shared" si="105"/>
        <v>35</v>
      </c>
      <c r="C259" s="13">
        <f t="shared" si="106"/>
        <v>5</v>
      </c>
      <c r="D259" s="88">
        <f t="shared" si="107"/>
        <v>1.25</v>
      </c>
      <c r="E259" s="70">
        <f t="shared" si="100"/>
        <v>0</v>
      </c>
      <c r="F259" s="70">
        <f t="shared" si="101"/>
        <v>0</v>
      </c>
      <c r="G259" s="89">
        <f t="shared" si="102"/>
        <v>1</v>
      </c>
      <c r="H259" s="70">
        <f t="shared" si="92"/>
        <v>1</v>
      </c>
      <c r="I259" s="71">
        <f t="shared" si="112"/>
        <v>0</v>
      </c>
      <c r="J259" s="96"/>
      <c r="K259" s="96"/>
      <c r="L259" s="96"/>
      <c r="M259" s="96"/>
      <c r="N259" s="97"/>
      <c r="O259" s="97"/>
      <c r="P259" s="108">
        <f t="shared" si="108"/>
        <v>0</v>
      </c>
      <c r="Q259" s="75">
        <f t="shared" si="93"/>
        <v>0</v>
      </c>
      <c r="R259" s="91">
        <f>(SUMIF($B$21:B259,B259,$Q$21:Q259))</f>
        <v>0</v>
      </c>
      <c r="S259" s="93">
        <f t="shared" si="118"/>
        <v>-2.4166666666666665</v>
      </c>
      <c r="T259" s="32">
        <f t="shared" si="94"/>
        <v>0</v>
      </c>
      <c r="U259" s="94">
        <f t="shared" si="95"/>
        <v>0</v>
      </c>
      <c r="V259" s="9">
        <f t="shared" si="103"/>
        <v>0</v>
      </c>
      <c r="W259" s="9">
        <f t="shared" si="96"/>
        <v>0</v>
      </c>
      <c r="X259" s="9">
        <f t="shared" si="104"/>
        <v>0</v>
      </c>
      <c r="Y259" s="93">
        <f t="shared" si="97"/>
        <v>0</v>
      </c>
      <c r="Z259" s="93">
        <f t="shared" si="98"/>
        <v>0</v>
      </c>
      <c r="AA259" s="9">
        <f t="shared" si="113"/>
        <v>0</v>
      </c>
      <c r="AB259" s="100"/>
      <c r="AC259" s="101"/>
      <c r="AD259" s="9">
        <f t="shared" si="99"/>
        <v>0</v>
      </c>
      <c r="AE259" s="96"/>
      <c r="AF259" s="98"/>
      <c r="AG259" s="98"/>
      <c r="AH259" s="96"/>
      <c r="AI259" s="96"/>
      <c r="AJ259" s="96"/>
      <c r="AK259" s="99"/>
      <c r="AL259" s="9">
        <f t="shared" si="114"/>
        <v>0</v>
      </c>
      <c r="AM259" s="9">
        <f t="shared" si="115"/>
        <v>7</v>
      </c>
      <c r="AN259" s="9">
        <f t="shared" si="116"/>
        <v>0.125</v>
      </c>
      <c r="AO259" s="113"/>
      <c r="AP259" s="113"/>
      <c r="AQ259" s="113"/>
      <c r="AR259" s="113"/>
      <c r="AS259" s="34">
        <f t="shared" si="109"/>
        <v>44799</v>
      </c>
      <c r="AT259" s="14">
        <f t="shared" si="110"/>
        <v>0</v>
      </c>
      <c r="AU259" s="31"/>
      <c r="AV259" s="31"/>
      <c r="AW259" s="31"/>
      <c r="AX259" s="31"/>
      <c r="AY259" s="31"/>
      <c r="AZ259" s="31"/>
      <c r="BA259" s="31"/>
      <c r="BB259" s="31"/>
      <c r="BC259" s="31"/>
      <c r="BD259" s="31"/>
      <c r="BE259" s="31"/>
      <c r="BF259" s="31"/>
      <c r="BG259" s="31"/>
      <c r="BH259" s="31"/>
      <c r="BI259" s="31"/>
      <c r="BJ259" s="31"/>
      <c r="BK259" s="31"/>
      <c r="BL259" s="31"/>
      <c r="BM259" s="31"/>
      <c r="BN259" s="31"/>
      <c r="BO259" s="31"/>
      <c r="BP259" s="31"/>
      <c r="BQ259" s="31"/>
      <c r="BR259" s="31"/>
      <c r="BS259" s="31"/>
      <c r="BT259" s="31"/>
      <c r="BU259" s="35">
        <f t="shared" si="111"/>
        <v>0</v>
      </c>
    </row>
    <row r="260" spans="1:73" ht="27" customHeight="1" x14ac:dyDescent="0.15">
      <c r="A260" s="29">
        <f t="shared" si="117"/>
        <v>44800</v>
      </c>
      <c r="B260" s="13">
        <f t="shared" si="105"/>
        <v>35</v>
      </c>
      <c r="C260" s="13">
        <f t="shared" si="106"/>
        <v>6</v>
      </c>
      <c r="D260" s="88">
        <f t="shared" si="107"/>
        <v>1.25</v>
      </c>
      <c r="E260" s="70">
        <f t="shared" si="100"/>
        <v>0</v>
      </c>
      <c r="F260" s="70">
        <f t="shared" si="101"/>
        <v>0</v>
      </c>
      <c r="G260" s="89">
        <f t="shared" si="102"/>
        <v>1</v>
      </c>
      <c r="H260" s="70">
        <f t="shared" si="92"/>
        <v>1</v>
      </c>
      <c r="I260" s="71">
        <f t="shared" si="112"/>
        <v>0</v>
      </c>
      <c r="J260" s="96"/>
      <c r="K260" s="96"/>
      <c r="L260" s="96"/>
      <c r="M260" s="96"/>
      <c r="N260" s="97"/>
      <c r="O260" s="97"/>
      <c r="P260" s="108">
        <f t="shared" si="108"/>
        <v>0</v>
      </c>
      <c r="Q260" s="75">
        <f t="shared" si="93"/>
        <v>0</v>
      </c>
      <c r="R260" s="91">
        <f>(SUMIF($B$21:B260,B260,$Q$21:Q260))</f>
        <v>0</v>
      </c>
      <c r="S260" s="93">
        <f t="shared" si="118"/>
        <v>-2.4166666666666665</v>
      </c>
      <c r="T260" s="32">
        <f t="shared" si="94"/>
        <v>0</v>
      </c>
      <c r="U260" s="94">
        <f t="shared" si="95"/>
        <v>0</v>
      </c>
      <c r="V260" s="9">
        <f t="shared" si="103"/>
        <v>0</v>
      </c>
      <c r="W260" s="9">
        <f t="shared" si="96"/>
        <v>0</v>
      </c>
      <c r="X260" s="9">
        <f t="shared" si="104"/>
        <v>0</v>
      </c>
      <c r="Y260" s="93">
        <f t="shared" si="97"/>
        <v>0</v>
      </c>
      <c r="Z260" s="93">
        <f t="shared" si="98"/>
        <v>0</v>
      </c>
      <c r="AA260" s="9">
        <f t="shared" si="113"/>
        <v>0</v>
      </c>
      <c r="AB260" s="100"/>
      <c r="AC260" s="101"/>
      <c r="AD260" s="9">
        <f t="shared" si="99"/>
        <v>0</v>
      </c>
      <c r="AE260" s="96"/>
      <c r="AF260" s="98"/>
      <c r="AG260" s="98"/>
      <c r="AH260" s="96"/>
      <c r="AI260" s="96"/>
      <c r="AJ260" s="96"/>
      <c r="AK260" s="99"/>
      <c r="AL260" s="9">
        <f t="shared" si="114"/>
        <v>0</v>
      </c>
      <c r="AM260" s="9">
        <f t="shared" si="115"/>
        <v>7</v>
      </c>
      <c r="AN260" s="9">
        <f t="shared" si="116"/>
        <v>0.125</v>
      </c>
      <c r="AO260" s="113"/>
      <c r="AP260" s="113"/>
      <c r="AQ260" s="113"/>
      <c r="AR260" s="113"/>
      <c r="AS260" s="34">
        <f t="shared" si="109"/>
        <v>44800</v>
      </c>
      <c r="AT260" s="14">
        <f t="shared" si="110"/>
        <v>0</v>
      </c>
      <c r="AU260" s="31"/>
      <c r="AV260" s="31"/>
      <c r="AW260" s="31"/>
      <c r="AX260" s="31"/>
      <c r="AY260" s="31"/>
      <c r="AZ260" s="31"/>
      <c r="BA260" s="31"/>
      <c r="BB260" s="31"/>
      <c r="BC260" s="31"/>
      <c r="BD260" s="31"/>
      <c r="BE260" s="31"/>
      <c r="BF260" s="31"/>
      <c r="BG260" s="31"/>
      <c r="BH260" s="31"/>
      <c r="BI260" s="31"/>
      <c r="BJ260" s="31"/>
      <c r="BK260" s="31"/>
      <c r="BL260" s="31"/>
      <c r="BM260" s="31"/>
      <c r="BN260" s="31"/>
      <c r="BO260" s="31"/>
      <c r="BP260" s="31"/>
      <c r="BQ260" s="31"/>
      <c r="BR260" s="31"/>
      <c r="BS260" s="31"/>
      <c r="BT260" s="31"/>
      <c r="BU260" s="35">
        <f t="shared" si="111"/>
        <v>0</v>
      </c>
    </row>
    <row r="261" spans="1:73" ht="27" customHeight="1" x14ac:dyDescent="0.15">
      <c r="A261" s="29">
        <f t="shared" si="117"/>
        <v>44801</v>
      </c>
      <c r="B261" s="13">
        <f t="shared" si="105"/>
        <v>35</v>
      </c>
      <c r="C261" s="13">
        <f t="shared" si="106"/>
        <v>7</v>
      </c>
      <c r="D261" s="88">
        <f t="shared" si="107"/>
        <v>1.25</v>
      </c>
      <c r="E261" s="70">
        <f t="shared" si="100"/>
        <v>0</v>
      </c>
      <c r="F261" s="70">
        <f t="shared" si="101"/>
        <v>0</v>
      </c>
      <c r="G261" s="89">
        <f t="shared" si="102"/>
        <v>1.5</v>
      </c>
      <c r="H261" s="70">
        <f t="shared" si="92"/>
        <v>1</v>
      </c>
      <c r="I261" s="71">
        <f t="shared" si="112"/>
        <v>0</v>
      </c>
      <c r="J261" s="96"/>
      <c r="K261" s="96"/>
      <c r="L261" s="96"/>
      <c r="M261" s="96"/>
      <c r="N261" s="97"/>
      <c r="O261" s="97"/>
      <c r="P261" s="108">
        <f t="shared" si="108"/>
        <v>0</v>
      </c>
      <c r="Q261" s="75">
        <f t="shared" si="93"/>
        <v>0</v>
      </c>
      <c r="R261" s="91">
        <f>(SUMIF($B$21:B261,B261,$Q$21:Q261))</f>
        <v>0</v>
      </c>
      <c r="S261" s="93">
        <f t="shared" si="118"/>
        <v>-2.4166666666666665</v>
      </c>
      <c r="T261" s="32">
        <f t="shared" si="94"/>
        <v>0</v>
      </c>
      <c r="U261" s="94">
        <f t="shared" si="95"/>
        <v>0</v>
      </c>
      <c r="V261" s="9">
        <f t="shared" si="103"/>
        <v>0</v>
      </c>
      <c r="W261" s="9">
        <f t="shared" si="96"/>
        <v>0</v>
      </c>
      <c r="X261" s="9">
        <f t="shared" si="104"/>
        <v>0</v>
      </c>
      <c r="Y261" s="93">
        <f t="shared" si="97"/>
        <v>0</v>
      </c>
      <c r="Z261" s="93">
        <f t="shared" si="98"/>
        <v>0</v>
      </c>
      <c r="AA261" s="9">
        <f t="shared" si="113"/>
        <v>0</v>
      </c>
      <c r="AB261" s="100"/>
      <c r="AC261" s="101"/>
      <c r="AD261" s="9">
        <f t="shared" si="99"/>
        <v>0</v>
      </c>
      <c r="AE261" s="96"/>
      <c r="AF261" s="98"/>
      <c r="AG261" s="98"/>
      <c r="AH261" s="96"/>
      <c r="AI261" s="96"/>
      <c r="AJ261" s="96"/>
      <c r="AK261" s="99"/>
      <c r="AL261" s="9">
        <f t="shared" si="114"/>
        <v>0</v>
      </c>
      <c r="AM261" s="9">
        <f t="shared" si="115"/>
        <v>7</v>
      </c>
      <c r="AN261" s="9">
        <f t="shared" si="116"/>
        <v>0.125</v>
      </c>
      <c r="AO261" s="113"/>
      <c r="AP261" s="113"/>
      <c r="AQ261" s="113"/>
      <c r="AR261" s="113"/>
      <c r="AS261" s="34">
        <f t="shared" si="109"/>
        <v>44801</v>
      </c>
      <c r="AT261" s="14">
        <f t="shared" si="110"/>
        <v>0</v>
      </c>
      <c r="AU261" s="31"/>
      <c r="AV261" s="31"/>
      <c r="AW261" s="31"/>
      <c r="AX261" s="31"/>
      <c r="AY261" s="31"/>
      <c r="AZ261" s="31"/>
      <c r="BA261" s="31"/>
      <c r="BB261" s="31"/>
      <c r="BC261" s="31"/>
      <c r="BD261" s="31"/>
      <c r="BE261" s="31"/>
      <c r="BF261" s="31"/>
      <c r="BG261" s="31"/>
      <c r="BH261" s="31"/>
      <c r="BI261" s="31"/>
      <c r="BJ261" s="31"/>
      <c r="BK261" s="31"/>
      <c r="BL261" s="31"/>
      <c r="BM261" s="31"/>
      <c r="BN261" s="31"/>
      <c r="BO261" s="31"/>
      <c r="BP261" s="31"/>
      <c r="BQ261" s="31"/>
      <c r="BR261" s="31"/>
      <c r="BS261" s="31"/>
      <c r="BT261" s="31"/>
      <c r="BU261" s="35">
        <f t="shared" si="111"/>
        <v>0</v>
      </c>
    </row>
    <row r="262" spans="1:73" ht="27" customHeight="1" x14ac:dyDescent="0.15">
      <c r="A262" s="29">
        <f t="shared" si="117"/>
        <v>44802</v>
      </c>
      <c r="B262" s="13">
        <f t="shared" si="105"/>
        <v>35</v>
      </c>
      <c r="C262" s="13">
        <f t="shared" si="106"/>
        <v>1</v>
      </c>
      <c r="D262" s="88">
        <f t="shared" si="107"/>
        <v>1.25</v>
      </c>
      <c r="E262" s="70">
        <f t="shared" si="100"/>
        <v>0</v>
      </c>
      <c r="F262" s="70">
        <f t="shared" si="101"/>
        <v>0</v>
      </c>
      <c r="G262" s="89">
        <f t="shared" si="102"/>
        <v>1</v>
      </c>
      <c r="H262" s="70">
        <f t="shared" si="92"/>
        <v>1</v>
      </c>
      <c r="I262" s="71">
        <f t="shared" si="112"/>
        <v>0</v>
      </c>
      <c r="J262" s="96"/>
      <c r="K262" s="96"/>
      <c r="L262" s="96"/>
      <c r="M262" s="96"/>
      <c r="N262" s="97"/>
      <c r="O262" s="97"/>
      <c r="P262" s="108">
        <f t="shared" si="108"/>
        <v>0</v>
      </c>
      <c r="Q262" s="75">
        <f t="shared" si="93"/>
        <v>0</v>
      </c>
      <c r="R262" s="91">
        <f>(SUMIF($B$21:B262,B262,$Q$21:Q262))</f>
        <v>0</v>
      </c>
      <c r="S262" s="93">
        <f t="shared" si="118"/>
        <v>-2.4166666666666665</v>
      </c>
      <c r="T262" s="32">
        <f t="shared" si="94"/>
        <v>0</v>
      </c>
      <c r="U262" s="94">
        <f t="shared" si="95"/>
        <v>0</v>
      </c>
      <c r="V262" s="9">
        <f t="shared" si="103"/>
        <v>0</v>
      </c>
      <c r="W262" s="9">
        <f t="shared" si="96"/>
        <v>0</v>
      </c>
      <c r="X262" s="9">
        <f t="shared" si="104"/>
        <v>0</v>
      </c>
      <c r="Y262" s="93">
        <f t="shared" si="97"/>
        <v>0</v>
      </c>
      <c r="Z262" s="93">
        <f t="shared" si="98"/>
        <v>0</v>
      </c>
      <c r="AA262" s="9">
        <f t="shared" si="113"/>
        <v>0</v>
      </c>
      <c r="AB262" s="100"/>
      <c r="AC262" s="101"/>
      <c r="AD262" s="9">
        <f t="shared" si="99"/>
        <v>0</v>
      </c>
      <c r="AE262" s="96"/>
      <c r="AF262" s="98"/>
      <c r="AG262" s="98"/>
      <c r="AH262" s="96"/>
      <c r="AI262" s="96"/>
      <c r="AJ262" s="96"/>
      <c r="AK262" s="99"/>
      <c r="AL262" s="9">
        <f t="shared" si="114"/>
        <v>0</v>
      </c>
      <c r="AM262" s="9">
        <f t="shared" si="115"/>
        <v>7</v>
      </c>
      <c r="AN262" s="9">
        <f t="shared" si="116"/>
        <v>0.125</v>
      </c>
      <c r="AO262" s="113"/>
      <c r="AP262" s="113"/>
      <c r="AQ262" s="113"/>
      <c r="AR262" s="113"/>
      <c r="AS262" s="34">
        <f t="shared" si="109"/>
        <v>44802</v>
      </c>
      <c r="AT262" s="14">
        <f t="shared" si="110"/>
        <v>0</v>
      </c>
      <c r="AU262" s="31"/>
      <c r="AV262" s="31"/>
      <c r="AW262" s="31"/>
      <c r="AX262" s="31"/>
      <c r="AY262" s="31"/>
      <c r="AZ262" s="31"/>
      <c r="BA262" s="31"/>
      <c r="BB262" s="31"/>
      <c r="BC262" s="31"/>
      <c r="BD262" s="31"/>
      <c r="BE262" s="31"/>
      <c r="BF262" s="31"/>
      <c r="BG262" s="31"/>
      <c r="BH262" s="31"/>
      <c r="BI262" s="31"/>
      <c r="BJ262" s="31"/>
      <c r="BK262" s="31"/>
      <c r="BL262" s="31"/>
      <c r="BM262" s="31"/>
      <c r="BN262" s="31"/>
      <c r="BO262" s="31"/>
      <c r="BP262" s="31"/>
      <c r="BQ262" s="31"/>
      <c r="BR262" s="31"/>
      <c r="BS262" s="31"/>
      <c r="BT262" s="31"/>
      <c r="BU262" s="35">
        <f t="shared" si="111"/>
        <v>0</v>
      </c>
    </row>
    <row r="263" spans="1:73" ht="27" customHeight="1" x14ac:dyDescent="0.15">
      <c r="A263" s="29">
        <f t="shared" si="117"/>
        <v>44803</v>
      </c>
      <c r="B263" s="13">
        <f t="shared" si="105"/>
        <v>36</v>
      </c>
      <c r="C263" s="13">
        <f t="shared" si="106"/>
        <v>2</v>
      </c>
      <c r="D263" s="88">
        <f t="shared" si="107"/>
        <v>1.25</v>
      </c>
      <c r="E263" s="70">
        <f t="shared" si="100"/>
        <v>0</v>
      </c>
      <c r="F263" s="70">
        <f t="shared" si="101"/>
        <v>0</v>
      </c>
      <c r="G263" s="89">
        <f t="shared" si="102"/>
        <v>1</v>
      </c>
      <c r="H263" s="70">
        <f t="shared" si="92"/>
        <v>1</v>
      </c>
      <c r="I263" s="71">
        <f t="shared" si="112"/>
        <v>0</v>
      </c>
      <c r="J263" s="96"/>
      <c r="K263" s="96"/>
      <c r="L263" s="96"/>
      <c r="M263" s="96"/>
      <c r="N263" s="97"/>
      <c r="O263" s="97"/>
      <c r="P263" s="108">
        <f t="shared" si="108"/>
        <v>0</v>
      </c>
      <c r="Q263" s="75">
        <f t="shared" si="93"/>
        <v>0</v>
      </c>
      <c r="R263" s="91">
        <f>(SUMIF($B$21:B263,B263,$Q$21:Q263))</f>
        <v>0</v>
      </c>
      <c r="S263" s="93">
        <f t="shared" si="118"/>
        <v>-2.4166666666666665</v>
      </c>
      <c r="T263" s="32">
        <f t="shared" si="94"/>
        <v>0</v>
      </c>
      <c r="U263" s="94">
        <f t="shared" si="95"/>
        <v>0</v>
      </c>
      <c r="V263" s="9">
        <f t="shared" si="103"/>
        <v>0</v>
      </c>
      <c r="W263" s="9">
        <f t="shared" si="96"/>
        <v>0</v>
      </c>
      <c r="X263" s="9">
        <f t="shared" si="104"/>
        <v>0</v>
      </c>
      <c r="Y263" s="93">
        <f t="shared" si="97"/>
        <v>0</v>
      </c>
      <c r="Z263" s="93">
        <f t="shared" si="98"/>
        <v>0</v>
      </c>
      <c r="AA263" s="9">
        <f t="shared" si="113"/>
        <v>0</v>
      </c>
      <c r="AB263" s="100"/>
      <c r="AC263" s="101"/>
      <c r="AD263" s="9">
        <f t="shared" si="99"/>
        <v>0</v>
      </c>
      <c r="AE263" s="96"/>
      <c r="AF263" s="98"/>
      <c r="AG263" s="98"/>
      <c r="AH263" s="96"/>
      <c r="AI263" s="96"/>
      <c r="AJ263" s="96"/>
      <c r="AK263" s="99"/>
      <c r="AL263" s="9">
        <f t="shared" si="114"/>
        <v>0</v>
      </c>
      <c r="AM263" s="9">
        <f t="shared" si="115"/>
        <v>7</v>
      </c>
      <c r="AN263" s="9">
        <f t="shared" si="116"/>
        <v>0.125</v>
      </c>
      <c r="AO263" s="113"/>
      <c r="AP263" s="113"/>
      <c r="AQ263" s="113"/>
      <c r="AR263" s="113"/>
      <c r="AS263" s="34">
        <f t="shared" si="109"/>
        <v>44803</v>
      </c>
      <c r="AT263" s="14">
        <f t="shared" si="110"/>
        <v>0</v>
      </c>
      <c r="AU263" s="31"/>
      <c r="AV263" s="31"/>
      <c r="AW263" s="31"/>
      <c r="AX263" s="31"/>
      <c r="AY263" s="31"/>
      <c r="AZ263" s="31"/>
      <c r="BA263" s="31"/>
      <c r="BB263" s="31"/>
      <c r="BC263" s="31"/>
      <c r="BD263" s="31"/>
      <c r="BE263" s="31"/>
      <c r="BF263" s="31"/>
      <c r="BG263" s="31"/>
      <c r="BH263" s="31"/>
      <c r="BI263" s="31"/>
      <c r="BJ263" s="31"/>
      <c r="BK263" s="31"/>
      <c r="BL263" s="31"/>
      <c r="BM263" s="31"/>
      <c r="BN263" s="31"/>
      <c r="BO263" s="31"/>
      <c r="BP263" s="31"/>
      <c r="BQ263" s="31"/>
      <c r="BR263" s="31"/>
      <c r="BS263" s="31"/>
      <c r="BT263" s="31"/>
      <c r="BU263" s="35">
        <f t="shared" si="111"/>
        <v>0</v>
      </c>
    </row>
    <row r="264" spans="1:73" ht="27" customHeight="1" x14ac:dyDescent="0.15">
      <c r="A264" s="29">
        <f t="shared" si="117"/>
        <v>44804</v>
      </c>
      <c r="B264" s="13">
        <f t="shared" si="105"/>
        <v>36</v>
      </c>
      <c r="C264" s="13">
        <f t="shared" si="106"/>
        <v>3</v>
      </c>
      <c r="D264" s="88">
        <f t="shared" si="107"/>
        <v>1.25</v>
      </c>
      <c r="E264" s="70">
        <f t="shared" si="100"/>
        <v>0</v>
      </c>
      <c r="F264" s="70">
        <f t="shared" si="101"/>
        <v>0</v>
      </c>
      <c r="G264" s="89">
        <f t="shared" si="102"/>
        <v>1</v>
      </c>
      <c r="H264" s="70">
        <f t="shared" si="92"/>
        <v>1</v>
      </c>
      <c r="I264" s="71">
        <f t="shared" si="112"/>
        <v>0</v>
      </c>
      <c r="J264" s="96"/>
      <c r="K264" s="96"/>
      <c r="L264" s="96"/>
      <c r="M264" s="96"/>
      <c r="N264" s="97"/>
      <c r="O264" s="97"/>
      <c r="P264" s="108">
        <f t="shared" si="108"/>
        <v>0</v>
      </c>
      <c r="Q264" s="75">
        <f t="shared" si="93"/>
        <v>0</v>
      </c>
      <c r="R264" s="91">
        <f>(SUMIF($B$21:B264,B264,$Q$21:Q264))</f>
        <v>0</v>
      </c>
      <c r="S264" s="93">
        <f t="shared" si="118"/>
        <v>-2.4166666666666665</v>
      </c>
      <c r="T264" s="32">
        <f t="shared" si="94"/>
        <v>0</v>
      </c>
      <c r="U264" s="94">
        <f t="shared" si="95"/>
        <v>0</v>
      </c>
      <c r="V264" s="9">
        <f t="shared" si="103"/>
        <v>0</v>
      </c>
      <c r="W264" s="9">
        <f t="shared" si="96"/>
        <v>0</v>
      </c>
      <c r="X264" s="9">
        <f t="shared" si="104"/>
        <v>0</v>
      </c>
      <c r="Y264" s="93">
        <f t="shared" si="97"/>
        <v>0</v>
      </c>
      <c r="Z264" s="93">
        <f t="shared" si="98"/>
        <v>0</v>
      </c>
      <c r="AA264" s="9">
        <f t="shared" si="113"/>
        <v>0</v>
      </c>
      <c r="AB264" s="100"/>
      <c r="AC264" s="101"/>
      <c r="AD264" s="9">
        <f t="shared" si="99"/>
        <v>0</v>
      </c>
      <c r="AE264" s="96"/>
      <c r="AF264" s="98"/>
      <c r="AG264" s="98"/>
      <c r="AH264" s="96"/>
      <c r="AI264" s="96"/>
      <c r="AJ264" s="96"/>
      <c r="AK264" s="99"/>
      <c r="AL264" s="9">
        <f t="shared" si="114"/>
        <v>0</v>
      </c>
      <c r="AM264" s="9">
        <f t="shared" si="115"/>
        <v>7</v>
      </c>
      <c r="AN264" s="9">
        <f t="shared" si="116"/>
        <v>0.125</v>
      </c>
      <c r="AO264" s="113"/>
      <c r="AP264" s="113"/>
      <c r="AQ264" s="113"/>
      <c r="AR264" s="113"/>
      <c r="AS264" s="34">
        <f t="shared" si="109"/>
        <v>44804</v>
      </c>
      <c r="AT264" s="14">
        <f t="shared" si="110"/>
        <v>0</v>
      </c>
      <c r="AU264" s="31"/>
      <c r="AV264" s="31"/>
      <c r="AW264" s="31"/>
      <c r="AX264" s="31"/>
      <c r="AY264" s="31"/>
      <c r="AZ264" s="31"/>
      <c r="BA264" s="31"/>
      <c r="BB264" s="31"/>
      <c r="BC264" s="31"/>
      <c r="BD264" s="31"/>
      <c r="BE264" s="31"/>
      <c r="BF264" s="31"/>
      <c r="BG264" s="31"/>
      <c r="BH264" s="31"/>
      <c r="BI264" s="31"/>
      <c r="BJ264" s="31"/>
      <c r="BK264" s="31"/>
      <c r="BL264" s="31"/>
      <c r="BM264" s="31"/>
      <c r="BN264" s="31"/>
      <c r="BO264" s="31"/>
      <c r="BP264" s="31"/>
      <c r="BQ264" s="31"/>
      <c r="BR264" s="31"/>
      <c r="BS264" s="31"/>
      <c r="BT264" s="31"/>
      <c r="BU264" s="35">
        <f t="shared" si="111"/>
        <v>0</v>
      </c>
    </row>
    <row r="265" spans="1:73" ht="27" customHeight="1" x14ac:dyDescent="0.15">
      <c r="A265" s="29">
        <f t="shared" si="117"/>
        <v>44805</v>
      </c>
      <c r="B265" s="13">
        <f t="shared" si="105"/>
        <v>36</v>
      </c>
      <c r="C265" s="13">
        <f t="shared" si="106"/>
        <v>4</v>
      </c>
      <c r="D265" s="88">
        <f t="shared" si="107"/>
        <v>1.25</v>
      </c>
      <c r="E265" s="70">
        <f t="shared" si="100"/>
        <v>0</v>
      </c>
      <c r="F265" s="70">
        <f t="shared" si="101"/>
        <v>0</v>
      </c>
      <c r="G265" s="89">
        <f t="shared" si="102"/>
        <v>1</v>
      </c>
      <c r="H265" s="70">
        <f t="shared" si="92"/>
        <v>1</v>
      </c>
      <c r="I265" s="71">
        <f t="shared" si="112"/>
        <v>0</v>
      </c>
      <c r="J265" s="96"/>
      <c r="K265" s="96"/>
      <c r="L265" s="96"/>
      <c r="M265" s="96"/>
      <c r="N265" s="97"/>
      <c r="O265" s="97"/>
      <c r="P265" s="108">
        <f t="shared" si="108"/>
        <v>0</v>
      </c>
      <c r="Q265" s="75">
        <f t="shared" si="93"/>
        <v>0</v>
      </c>
      <c r="R265" s="91">
        <f>(SUMIF($B$21:B265,B265,$Q$21:Q265))</f>
        <v>0</v>
      </c>
      <c r="S265" s="93">
        <f t="shared" si="118"/>
        <v>-2.4166666666666665</v>
      </c>
      <c r="T265" s="32">
        <f t="shared" si="94"/>
        <v>0</v>
      </c>
      <c r="U265" s="94">
        <f t="shared" si="95"/>
        <v>0</v>
      </c>
      <c r="V265" s="9">
        <f t="shared" si="103"/>
        <v>0</v>
      </c>
      <c r="W265" s="9">
        <f t="shared" si="96"/>
        <v>0</v>
      </c>
      <c r="X265" s="9">
        <f t="shared" si="104"/>
        <v>0</v>
      </c>
      <c r="Y265" s="93">
        <f t="shared" si="97"/>
        <v>0</v>
      </c>
      <c r="Z265" s="93">
        <f t="shared" si="98"/>
        <v>0</v>
      </c>
      <c r="AA265" s="9">
        <f t="shared" si="113"/>
        <v>0</v>
      </c>
      <c r="AB265" s="100"/>
      <c r="AC265" s="101"/>
      <c r="AD265" s="9">
        <f t="shared" si="99"/>
        <v>0</v>
      </c>
      <c r="AE265" s="96"/>
      <c r="AF265" s="98"/>
      <c r="AG265" s="98"/>
      <c r="AH265" s="96"/>
      <c r="AI265" s="96"/>
      <c r="AJ265" s="96"/>
      <c r="AK265" s="99"/>
      <c r="AL265" s="9">
        <f t="shared" si="114"/>
        <v>0</v>
      </c>
      <c r="AM265" s="9">
        <f t="shared" si="115"/>
        <v>7</v>
      </c>
      <c r="AN265" s="9">
        <f t="shared" si="116"/>
        <v>0.125</v>
      </c>
      <c r="AO265" s="113"/>
      <c r="AP265" s="113"/>
      <c r="AQ265" s="113"/>
      <c r="AR265" s="113"/>
      <c r="AS265" s="34">
        <f t="shared" si="109"/>
        <v>44805</v>
      </c>
      <c r="AT265" s="14">
        <f t="shared" si="110"/>
        <v>0</v>
      </c>
      <c r="AU265" s="31"/>
      <c r="AV265" s="31"/>
      <c r="AW265" s="31"/>
      <c r="AX265" s="31"/>
      <c r="AY265" s="31"/>
      <c r="AZ265" s="31"/>
      <c r="BA265" s="31"/>
      <c r="BB265" s="31"/>
      <c r="BC265" s="31"/>
      <c r="BD265" s="31"/>
      <c r="BE265" s="31"/>
      <c r="BF265" s="31"/>
      <c r="BG265" s="31"/>
      <c r="BH265" s="31"/>
      <c r="BI265" s="31"/>
      <c r="BJ265" s="31"/>
      <c r="BK265" s="31"/>
      <c r="BL265" s="31"/>
      <c r="BM265" s="31"/>
      <c r="BN265" s="31"/>
      <c r="BO265" s="31"/>
      <c r="BP265" s="31"/>
      <c r="BQ265" s="31"/>
      <c r="BR265" s="31"/>
      <c r="BS265" s="31"/>
      <c r="BT265" s="31"/>
      <c r="BU265" s="35">
        <f t="shared" si="111"/>
        <v>0</v>
      </c>
    </row>
    <row r="266" spans="1:73" ht="27" customHeight="1" x14ac:dyDescent="0.15">
      <c r="A266" s="29">
        <f t="shared" si="117"/>
        <v>44806</v>
      </c>
      <c r="B266" s="13">
        <f t="shared" si="105"/>
        <v>36</v>
      </c>
      <c r="C266" s="13">
        <f t="shared" si="106"/>
        <v>5</v>
      </c>
      <c r="D266" s="88">
        <f t="shared" si="107"/>
        <v>1.25</v>
      </c>
      <c r="E266" s="70">
        <f t="shared" si="100"/>
        <v>0</v>
      </c>
      <c r="F266" s="70">
        <f t="shared" si="101"/>
        <v>0</v>
      </c>
      <c r="G266" s="89">
        <f t="shared" si="102"/>
        <v>1</v>
      </c>
      <c r="H266" s="70">
        <f t="shared" si="92"/>
        <v>1</v>
      </c>
      <c r="I266" s="71">
        <f t="shared" si="112"/>
        <v>0</v>
      </c>
      <c r="J266" s="96"/>
      <c r="K266" s="96"/>
      <c r="L266" s="96"/>
      <c r="M266" s="96"/>
      <c r="N266" s="97"/>
      <c r="O266" s="97"/>
      <c r="P266" s="108">
        <f t="shared" si="108"/>
        <v>0</v>
      </c>
      <c r="Q266" s="75">
        <f t="shared" si="93"/>
        <v>0</v>
      </c>
      <c r="R266" s="91">
        <f>(SUMIF($B$21:B266,B266,$Q$21:Q266))</f>
        <v>0</v>
      </c>
      <c r="S266" s="93">
        <f t="shared" si="118"/>
        <v>-2.4166666666666665</v>
      </c>
      <c r="T266" s="32">
        <f t="shared" si="94"/>
        <v>0</v>
      </c>
      <c r="U266" s="94">
        <f t="shared" si="95"/>
        <v>0</v>
      </c>
      <c r="V266" s="9">
        <f t="shared" si="103"/>
        <v>0</v>
      </c>
      <c r="W266" s="9">
        <f t="shared" si="96"/>
        <v>0</v>
      </c>
      <c r="X266" s="9">
        <f t="shared" si="104"/>
        <v>0</v>
      </c>
      <c r="Y266" s="93">
        <f t="shared" si="97"/>
        <v>0</v>
      </c>
      <c r="Z266" s="93">
        <f t="shared" si="98"/>
        <v>0</v>
      </c>
      <c r="AA266" s="9">
        <f t="shared" si="113"/>
        <v>0</v>
      </c>
      <c r="AB266" s="100"/>
      <c r="AC266" s="101"/>
      <c r="AD266" s="9">
        <f t="shared" si="99"/>
        <v>0</v>
      </c>
      <c r="AE266" s="96"/>
      <c r="AF266" s="98"/>
      <c r="AG266" s="98"/>
      <c r="AH266" s="96"/>
      <c r="AI266" s="96"/>
      <c r="AJ266" s="96"/>
      <c r="AK266" s="99"/>
      <c r="AL266" s="9">
        <f t="shared" si="114"/>
        <v>0</v>
      </c>
      <c r="AM266" s="9">
        <f t="shared" si="115"/>
        <v>7</v>
      </c>
      <c r="AN266" s="9">
        <f t="shared" si="116"/>
        <v>0.125</v>
      </c>
      <c r="AO266" s="113"/>
      <c r="AP266" s="113"/>
      <c r="AQ266" s="113"/>
      <c r="AR266" s="113"/>
      <c r="AS266" s="34">
        <f t="shared" si="109"/>
        <v>44806</v>
      </c>
      <c r="AT266" s="14">
        <f t="shared" si="110"/>
        <v>0</v>
      </c>
      <c r="AU266" s="31"/>
      <c r="AV266" s="31"/>
      <c r="AW266" s="31"/>
      <c r="AX266" s="31"/>
      <c r="AY266" s="31"/>
      <c r="AZ266" s="31"/>
      <c r="BA266" s="31"/>
      <c r="BB266" s="31"/>
      <c r="BC266" s="31"/>
      <c r="BD266" s="31"/>
      <c r="BE266" s="31"/>
      <c r="BF266" s="31"/>
      <c r="BG266" s="31"/>
      <c r="BH266" s="31"/>
      <c r="BI266" s="31"/>
      <c r="BJ266" s="31"/>
      <c r="BK266" s="31"/>
      <c r="BL266" s="31"/>
      <c r="BM266" s="31"/>
      <c r="BN266" s="31"/>
      <c r="BO266" s="31"/>
      <c r="BP266" s="31"/>
      <c r="BQ266" s="31"/>
      <c r="BR266" s="31"/>
      <c r="BS266" s="31"/>
      <c r="BT266" s="31"/>
      <c r="BU266" s="35">
        <f t="shared" si="111"/>
        <v>0</v>
      </c>
    </row>
    <row r="267" spans="1:73" ht="27" customHeight="1" x14ac:dyDescent="0.15">
      <c r="A267" s="29">
        <f t="shared" si="117"/>
        <v>44807</v>
      </c>
      <c r="B267" s="13">
        <f t="shared" si="105"/>
        <v>36</v>
      </c>
      <c r="C267" s="13">
        <f t="shared" si="106"/>
        <v>6</v>
      </c>
      <c r="D267" s="88">
        <f t="shared" si="107"/>
        <v>1.25</v>
      </c>
      <c r="E267" s="70">
        <f t="shared" si="100"/>
        <v>0</v>
      </c>
      <c r="F267" s="70">
        <f t="shared" si="101"/>
        <v>0</v>
      </c>
      <c r="G267" s="89">
        <f t="shared" si="102"/>
        <v>1</v>
      </c>
      <c r="H267" s="70">
        <f t="shared" si="92"/>
        <v>1</v>
      </c>
      <c r="I267" s="71">
        <f t="shared" si="112"/>
        <v>0</v>
      </c>
      <c r="J267" s="96"/>
      <c r="K267" s="96"/>
      <c r="L267" s="96"/>
      <c r="M267" s="96"/>
      <c r="N267" s="97"/>
      <c r="O267" s="97"/>
      <c r="P267" s="108">
        <f t="shared" si="108"/>
        <v>0</v>
      </c>
      <c r="Q267" s="75">
        <f t="shared" si="93"/>
        <v>0</v>
      </c>
      <c r="R267" s="91">
        <f>(SUMIF($B$21:B267,B267,$Q$21:Q267))</f>
        <v>0</v>
      </c>
      <c r="S267" s="93">
        <f t="shared" si="118"/>
        <v>-2.4166666666666665</v>
      </c>
      <c r="T267" s="32">
        <f t="shared" si="94"/>
        <v>0</v>
      </c>
      <c r="U267" s="94">
        <f t="shared" si="95"/>
        <v>0</v>
      </c>
      <c r="V267" s="9">
        <f t="shared" si="103"/>
        <v>0</v>
      </c>
      <c r="W267" s="9">
        <f t="shared" si="96"/>
        <v>0</v>
      </c>
      <c r="X267" s="9">
        <f t="shared" si="104"/>
        <v>0</v>
      </c>
      <c r="Y267" s="93">
        <f t="shared" si="97"/>
        <v>0</v>
      </c>
      <c r="Z267" s="93">
        <f t="shared" si="98"/>
        <v>0</v>
      </c>
      <c r="AA267" s="9">
        <f t="shared" si="113"/>
        <v>0</v>
      </c>
      <c r="AB267" s="100"/>
      <c r="AC267" s="101"/>
      <c r="AD267" s="9">
        <f t="shared" si="99"/>
        <v>0</v>
      </c>
      <c r="AE267" s="96"/>
      <c r="AF267" s="98"/>
      <c r="AG267" s="98"/>
      <c r="AH267" s="96"/>
      <c r="AI267" s="96"/>
      <c r="AJ267" s="96"/>
      <c r="AK267" s="99"/>
      <c r="AL267" s="9">
        <f t="shared" si="114"/>
        <v>0</v>
      </c>
      <c r="AM267" s="9">
        <f t="shared" si="115"/>
        <v>7</v>
      </c>
      <c r="AN267" s="9">
        <f t="shared" si="116"/>
        <v>0.125</v>
      </c>
      <c r="AO267" s="113"/>
      <c r="AP267" s="113"/>
      <c r="AQ267" s="113"/>
      <c r="AR267" s="113"/>
      <c r="AS267" s="34">
        <f t="shared" si="109"/>
        <v>44807</v>
      </c>
      <c r="AT267" s="14">
        <f t="shared" si="110"/>
        <v>0</v>
      </c>
      <c r="AU267" s="31"/>
      <c r="AV267" s="31"/>
      <c r="AW267" s="31"/>
      <c r="AX267" s="31"/>
      <c r="AY267" s="31"/>
      <c r="AZ267" s="31"/>
      <c r="BA267" s="31"/>
      <c r="BB267" s="31"/>
      <c r="BC267" s="31"/>
      <c r="BD267" s="31"/>
      <c r="BE267" s="31"/>
      <c r="BF267" s="31"/>
      <c r="BG267" s="31"/>
      <c r="BH267" s="31"/>
      <c r="BI267" s="31"/>
      <c r="BJ267" s="31"/>
      <c r="BK267" s="31"/>
      <c r="BL267" s="31"/>
      <c r="BM267" s="31"/>
      <c r="BN267" s="31"/>
      <c r="BO267" s="31"/>
      <c r="BP267" s="31"/>
      <c r="BQ267" s="31"/>
      <c r="BR267" s="31"/>
      <c r="BS267" s="31"/>
      <c r="BT267" s="31"/>
      <c r="BU267" s="35">
        <f t="shared" si="111"/>
        <v>0</v>
      </c>
    </row>
    <row r="268" spans="1:73" ht="27" customHeight="1" x14ac:dyDescent="0.15">
      <c r="A268" s="29">
        <f t="shared" si="117"/>
        <v>44808</v>
      </c>
      <c r="B268" s="13">
        <f t="shared" si="105"/>
        <v>36</v>
      </c>
      <c r="C268" s="13">
        <f t="shared" si="106"/>
        <v>7</v>
      </c>
      <c r="D268" s="88">
        <f t="shared" si="107"/>
        <v>1.25</v>
      </c>
      <c r="E268" s="70">
        <f t="shared" si="100"/>
        <v>0</v>
      </c>
      <c r="F268" s="70">
        <f t="shared" si="101"/>
        <v>0</v>
      </c>
      <c r="G268" s="89">
        <f t="shared" si="102"/>
        <v>1.5</v>
      </c>
      <c r="H268" s="70">
        <f t="shared" si="92"/>
        <v>1</v>
      </c>
      <c r="I268" s="71">
        <f t="shared" si="112"/>
        <v>0</v>
      </c>
      <c r="J268" s="96"/>
      <c r="K268" s="96"/>
      <c r="L268" s="96"/>
      <c r="M268" s="96"/>
      <c r="N268" s="97"/>
      <c r="O268" s="97"/>
      <c r="P268" s="108">
        <f t="shared" si="108"/>
        <v>0</v>
      </c>
      <c r="Q268" s="75">
        <f t="shared" si="93"/>
        <v>0</v>
      </c>
      <c r="R268" s="91">
        <f>(SUMIF($B$21:B268,B268,$Q$21:Q268))</f>
        <v>0</v>
      </c>
      <c r="S268" s="93">
        <f t="shared" si="118"/>
        <v>-2.4166666666666665</v>
      </c>
      <c r="T268" s="32">
        <f t="shared" si="94"/>
        <v>0</v>
      </c>
      <c r="U268" s="94">
        <f t="shared" si="95"/>
        <v>0</v>
      </c>
      <c r="V268" s="9">
        <f t="shared" si="103"/>
        <v>0</v>
      </c>
      <c r="W268" s="9">
        <f t="shared" si="96"/>
        <v>0</v>
      </c>
      <c r="X268" s="9">
        <f t="shared" si="104"/>
        <v>0</v>
      </c>
      <c r="Y268" s="93">
        <f t="shared" si="97"/>
        <v>0</v>
      </c>
      <c r="Z268" s="93">
        <f t="shared" si="98"/>
        <v>0</v>
      </c>
      <c r="AA268" s="9">
        <f t="shared" si="113"/>
        <v>0</v>
      </c>
      <c r="AB268" s="100"/>
      <c r="AC268" s="101"/>
      <c r="AD268" s="9">
        <f t="shared" si="99"/>
        <v>0</v>
      </c>
      <c r="AE268" s="96"/>
      <c r="AF268" s="98"/>
      <c r="AG268" s="98"/>
      <c r="AH268" s="96"/>
      <c r="AI268" s="96"/>
      <c r="AJ268" s="96"/>
      <c r="AK268" s="99"/>
      <c r="AL268" s="9">
        <f t="shared" si="114"/>
        <v>0</v>
      </c>
      <c r="AM268" s="9">
        <f t="shared" si="115"/>
        <v>7</v>
      </c>
      <c r="AN268" s="9">
        <f t="shared" si="116"/>
        <v>0.125</v>
      </c>
      <c r="AO268" s="113"/>
      <c r="AP268" s="113"/>
      <c r="AQ268" s="113"/>
      <c r="AR268" s="113"/>
      <c r="AS268" s="34">
        <f t="shared" si="109"/>
        <v>44808</v>
      </c>
      <c r="AT268" s="14">
        <f t="shared" si="110"/>
        <v>0</v>
      </c>
      <c r="AU268" s="31"/>
      <c r="AV268" s="31"/>
      <c r="AW268" s="31"/>
      <c r="AX268" s="31"/>
      <c r="AY268" s="31"/>
      <c r="AZ268" s="31"/>
      <c r="BA268" s="31"/>
      <c r="BB268" s="31"/>
      <c r="BC268" s="31"/>
      <c r="BD268" s="31"/>
      <c r="BE268" s="31"/>
      <c r="BF268" s="31"/>
      <c r="BG268" s="31"/>
      <c r="BH268" s="31"/>
      <c r="BI268" s="31"/>
      <c r="BJ268" s="31"/>
      <c r="BK268" s="31"/>
      <c r="BL268" s="31"/>
      <c r="BM268" s="31"/>
      <c r="BN268" s="31"/>
      <c r="BO268" s="31"/>
      <c r="BP268" s="31"/>
      <c r="BQ268" s="31"/>
      <c r="BR268" s="31"/>
      <c r="BS268" s="31"/>
      <c r="BT268" s="31"/>
      <c r="BU268" s="35">
        <f t="shared" si="111"/>
        <v>0</v>
      </c>
    </row>
    <row r="269" spans="1:73" ht="27" customHeight="1" x14ac:dyDescent="0.15">
      <c r="A269" s="29">
        <f t="shared" si="117"/>
        <v>44809</v>
      </c>
      <c r="B269" s="13">
        <f t="shared" si="105"/>
        <v>36</v>
      </c>
      <c r="C269" s="13">
        <f t="shared" si="106"/>
        <v>1</v>
      </c>
      <c r="D269" s="88">
        <f t="shared" si="107"/>
        <v>1.25</v>
      </c>
      <c r="E269" s="70">
        <f t="shared" si="100"/>
        <v>0</v>
      </c>
      <c r="F269" s="70">
        <f t="shared" si="101"/>
        <v>0</v>
      </c>
      <c r="G269" s="89">
        <f t="shared" si="102"/>
        <v>1</v>
      </c>
      <c r="H269" s="70">
        <f t="shared" si="92"/>
        <v>1</v>
      </c>
      <c r="I269" s="71">
        <f t="shared" si="112"/>
        <v>0</v>
      </c>
      <c r="J269" s="96"/>
      <c r="K269" s="96"/>
      <c r="L269" s="96"/>
      <c r="M269" s="96"/>
      <c r="N269" s="97"/>
      <c r="O269" s="97"/>
      <c r="P269" s="108">
        <f t="shared" si="108"/>
        <v>0</v>
      </c>
      <c r="Q269" s="75">
        <f t="shared" si="93"/>
        <v>0</v>
      </c>
      <c r="R269" s="91">
        <f>(SUMIF($B$21:B269,B269,$Q$21:Q269))</f>
        <v>0</v>
      </c>
      <c r="S269" s="93">
        <f t="shared" si="118"/>
        <v>-2.4166666666666665</v>
      </c>
      <c r="T269" s="32">
        <f t="shared" si="94"/>
        <v>0</v>
      </c>
      <c r="U269" s="94">
        <f t="shared" si="95"/>
        <v>0</v>
      </c>
      <c r="V269" s="9">
        <f t="shared" si="103"/>
        <v>0</v>
      </c>
      <c r="W269" s="9">
        <f t="shared" si="96"/>
        <v>0</v>
      </c>
      <c r="X269" s="9">
        <f t="shared" si="104"/>
        <v>0</v>
      </c>
      <c r="Y269" s="93">
        <f t="shared" si="97"/>
        <v>0</v>
      </c>
      <c r="Z269" s="93">
        <f t="shared" si="98"/>
        <v>0</v>
      </c>
      <c r="AA269" s="9">
        <f t="shared" si="113"/>
        <v>0</v>
      </c>
      <c r="AB269" s="100"/>
      <c r="AC269" s="101"/>
      <c r="AD269" s="9">
        <f t="shared" si="99"/>
        <v>0</v>
      </c>
      <c r="AE269" s="96"/>
      <c r="AF269" s="98"/>
      <c r="AG269" s="98"/>
      <c r="AH269" s="96"/>
      <c r="AI269" s="96"/>
      <c r="AJ269" s="96"/>
      <c r="AK269" s="99"/>
      <c r="AL269" s="9">
        <f t="shared" si="114"/>
        <v>0</v>
      </c>
      <c r="AM269" s="9">
        <f t="shared" si="115"/>
        <v>7</v>
      </c>
      <c r="AN269" s="9">
        <f t="shared" si="116"/>
        <v>0.125</v>
      </c>
      <c r="AO269" s="113"/>
      <c r="AP269" s="113"/>
      <c r="AQ269" s="113"/>
      <c r="AR269" s="113"/>
      <c r="AS269" s="34">
        <f t="shared" si="109"/>
        <v>44809</v>
      </c>
      <c r="AT269" s="14">
        <f t="shared" si="110"/>
        <v>0</v>
      </c>
      <c r="AU269" s="31"/>
      <c r="AV269" s="31"/>
      <c r="AW269" s="31"/>
      <c r="AX269" s="31"/>
      <c r="AY269" s="31"/>
      <c r="AZ269" s="31"/>
      <c r="BA269" s="31"/>
      <c r="BB269" s="31"/>
      <c r="BC269" s="31"/>
      <c r="BD269" s="31"/>
      <c r="BE269" s="31"/>
      <c r="BF269" s="31"/>
      <c r="BG269" s="31"/>
      <c r="BH269" s="31"/>
      <c r="BI269" s="31"/>
      <c r="BJ269" s="31"/>
      <c r="BK269" s="31"/>
      <c r="BL269" s="31"/>
      <c r="BM269" s="31"/>
      <c r="BN269" s="31"/>
      <c r="BO269" s="31"/>
      <c r="BP269" s="31"/>
      <c r="BQ269" s="31"/>
      <c r="BR269" s="31"/>
      <c r="BS269" s="31"/>
      <c r="BT269" s="31"/>
      <c r="BU269" s="35">
        <f t="shared" si="111"/>
        <v>0</v>
      </c>
    </row>
    <row r="270" spans="1:73" ht="27" customHeight="1" x14ac:dyDescent="0.15">
      <c r="A270" s="29">
        <f t="shared" si="117"/>
        <v>44810</v>
      </c>
      <c r="B270" s="13">
        <f t="shared" si="105"/>
        <v>37</v>
      </c>
      <c r="C270" s="13">
        <f t="shared" si="106"/>
        <v>2</v>
      </c>
      <c r="D270" s="88">
        <f t="shared" si="107"/>
        <v>1.25</v>
      </c>
      <c r="E270" s="70">
        <f t="shared" si="100"/>
        <v>0</v>
      </c>
      <c r="F270" s="70">
        <f t="shared" si="101"/>
        <v>0</v>
      </c>
      <c r="G270" s="89">
        <f t="shared" si="102"/>
        <v>1</v>
      </c>
      <c r="H270" s="70">
        <f t="shared" si="92"/>
        <v>1</v>
      </c>
      <c r="I270" s="71">
        <f t="shared" si="112"/>
        <v>0</v>
      </c>
      <c r="J270" s="96"/>
      <c r="K270" s="96"/>
      <c r="L270" s="96"/>
      <c r="M270" s="96"/>
      <c r="N270" s="97"/>
      <c r="O270" s="97"/>
      <c r="P270" s="108">
        <f t="shared" si="108"/>
        <v>0</v>
      </c>
      <c r="Q270" s="75">
        <f t="shared" si="93"/>
        <v>0</v>
      </c>
      <c r="R270" s="91">
        <f>(SUMIF($B$21:B270,B270,$Q$21:Q270))</f>
        <v>0</v>
      </c>
      <c r="S270" s="93">
        <f t="shared" si="118"/>
        <v>-2.4166666666666665</v>
      </c>
      <c r="T270" s="32">
        <f t="shared" si="94"/>
        <v>0</v>
      </c>
      <c r="U270" s="94">
        <f t="shared" si="95"/>
        <v>0</v>
      </c>
      <c r="V270" s="9">
        <f t="shared" si="103"/>
        <v>0</v>
      </c>
      <c r="W270" s="9">
        <f t="shared" si="96"/>
        <v>0</v>
      </c>
      <c r="X270" s="9">
        <f t="shared" si="104"/>
        <v>0</v>
      </c>
      <c r="Y270" s="93">
        <f t="shared" si="97"/>
        <v>0</v>
      </c>
      <c r="Z270" s="93">
        <f t="shared" si="98"/>
        <v>0</v>
      </c>
      <c r="AA270" s="9">
        <f t="shared" si="113"/>
        <v>0</v>
      </c>
      <c r="AB270" s="100"/>
      <c r="AC270" s="101"/>
      <c r="AD270" s="9">
        <f t="shared" si="99"/>
        <v>0</v>
      </c>
      <c r="AE270" s="96"/>
      <c r="AF270" s="98"/>
      <c r="AG270" s="98"/>
      <c r="AH270" s="96"/>
      <c r="AI270" s="96"/>
      <c r="AJ270" s="96"/>
      <c r="AK270" s="99"/>
      <c r="AL270" s="9">
        <f t="shared" si="114"/>
        <v>0</v>
      </c>
      <c r="AM270" s="9">
        <f t="shared" si="115"/>
        <v>7</v>
      </c>
      <c r="AN270" s="9">
        <f t="shared" si="116"/>
        <v>0.125</v>
      </c>
      <c r="AO270" s="113"/>
      <c r="AP270" s="113"/>
      <c r="AQ270" s="113"/>
      <c r="AR270" s="113"/>
      <c r="AS270" s="34">
        <f t="shared" si="109"/>
        <v>44810</v>
      </c>
      <c r="AT270" s="14">
        <f t="shared" si="110"/>
        <v>0</v>
      </c>
      <c r="AU270" s="31"/>
      <c r="AV270" s="31"/>
      <c r="AW270" s="31"/>
      <c r="AX270" s="31"/>
      <c r="AY270" s="31"/>
      <c r="AZ270" s="31"/>
      <c r="BA270" s="31"/>
      <c r="BB270" s="31"/>
      <c r="BC270" s="31"/>
      <c r="BD270" s="31"/>
      <c r="BE270" s="31"/>
      <c r="BF270" s="31"/>
      <c r="BG270" s="31"/>
      <c r="BH270" s="31"/>
      <c r="BI270" s="31"/>
      <c r="BJ270" s="31"/>
      <c r="BK270" s="31"/>
      <c r="BL270" s="31"/>
      <c r="BM270" s="31"/>
      <c r="BN270" s="31"/>
      <c r="BO270" s="31"/>
      <c r="BP270" s="31"/>
      <c r="BQ270" s="31"/>
      <c r="BR270" s="31"/>
      <c r="BS270" s="31"/>
      <c r="BT270" s="31"/>
      <c r="BU270" s="35">
        <f t="shared" si="111"/>
        <v>0</v>
      </c>
    </row>
    <row r="271" spans="1:73" ht="27" customHeight="1" x14ac:dyDescent="0.15">
      <c r="A271" s="29">
        <f t="shared" si="117"/>
        <v>44811</v>
      </c>
      <c r="B271" s="13">
        <f t="shared" si="105"/>
        <v>37</v>
      </c>
      <c r="C271" s="13">
        <f t="shared" si="106"/>
        <v>3</v>
      </c>
      <c r="D271" s="88">
        <f t="shared" si="107"/>
        <v>1.25</v>
      </c>
      <c r="E271" s="70">
        <f t="shared" si="100"/>
        <v>0</v>
      </c>
      <c r="F271" s="70">
        <f t="shared" si="101"/>
        <v>0</v>
      </c>
      <c r="G271" s="89">
        <f t="shared" si="102"/>
        <v>1</v>
      </c>
      <c r="H271" s="70">
        <f t="shared" si="92"/>
        <v>1</v>
      </c>
      <c r="I271" s="71">
        <f t="shared" si="112"/>
        <v>0</v>
      </c>
      <c r="J271" s="96"/>
      <c r="K271" s="96"/>
      <c r="L271" s="96"/>
      <c r="M271" s="96"/>
      <c r="N271" s="97"/>
      <c r="O271" s="97"/>
      <c r="P271" s="108">
        <f t="shared" si="108"/>
        <v>0</v>
      </c>
      <c r="Q271" s="75">
        <f t="shared" si="93"/>
        <v>0</v>
      </c>
      <c r="R271" s="91">
        <f>(SUMIF($B$21:B271,B271,$Q$21:Q271))</f>
        <v>0</v>
      </c>
      <c r="S271" s="93">
        <f t="shared" si="118"/>
        <v>-2.4166666666666665</v>
      </c>
      <c r="T271" s="32">
        <f t="shared" si="94"/>
        <v>0</v>
      </c>
      <c r="U271" s="94">
        <f t="shared" si="95"/>
        <v>0</v>
      </c>
      <c r="V271" s="9">
        <f t="shared" si="103"/>
        <v>0</v>
      </c>
      <c r="W271" s="9">
        <f t="shared" si="96"/>
        <v>0</v>
      </c>
      <c r="X271" s="9">
        <f t="shared" si="104"/>
        <v>0</v>
      </c>
      <c r="Y271" s="93">
        <f t="shared" si="97"/>
        <v>0</v>
      </c>
      <c r="Z271" s="93">
        <f t="shared" si="98"/>
        <v>0</v>
      </c>
      <c r="AA271" s="9">
        <f t="shared" si="113"/>
        <v>0</v>
      </c>
      <c r="AB271" s="100"/>
      <c r="AC271" s="101"/>
      <c r="AD271" s="9">
        <f t="shared" si="99"/>
        <v>0</v>
      </c>
      <c r="AE271" s="96"/>
      <c r="AF271" s="98"/>
      <c r="AG271" s="98"/>
      <c r="AH271" s="96"/>
      <c r="AI271" s="96"/>
      <c r="AJ271" s="96"/>
      <c r="AK271" s="99"/>
      <c r="AL271" s="9">
        <f t="shared" si="114"/>
        <v>0</v>
      </c>
      <c r="AM271" s="9">
        <f t="shared" si="115"/>
        <v>7</v>
      </c>
      <c r="AN271" s="9">
        <f t="shared" si="116"/>
        <v>0.125</v>
      </c>
      <c r="AO271" s="113"/>
      <c r="AP271" s="113"/>
      <c r="AQ271" s="113"/>
      <c r="AR271" s="113"/>
      <c r="AS271" s="34">
        <f t="shared" si="109"/>
        <v>44811</v>
      </c>
      <c r="AT271" s="14">
        <f t="shared" si="110"/>
        <v>0</v>
      </c>
      <c r="AU271" s="31"/>
      <c r="AV271" s="31"/>
      <c r="AW271" s="31"/>
      <c r="AX271" s="31"/>
      <c r="AY271" s="31"/>
      <c r="AZ271" s="31"/>
      <c r="BA271" s="31"/>
      <c r="BB271" s="31"/>
      <c r="BC271" s="31"/>
      <c r="BD271" s="31"/>
      <c r="BE271" s="31"/>
      <c r="BF271" s="31"/>
      <c r="BG271" s="31"/>
      <c r="BH271" s="31"/>
      <c r="BI271" s="31"/>
      <c r="BJ271" s="31"/>
      <c r="BK271" s="31"/>
      <c r="BL271" s="31"/>
      <c r="BM271" s="31"/>
      <c r="BN271" s="31"/>
      <c r="BO271" s="31"/>
      <c r="BP271" s="31"/>
      <c r="BQ271" s="31"/>
      <c r="BR271" s="31"/>
      <c r="BS271" s="31"/>
      <c r="BT271" s="31"/>
      <c r="BU271" s="35">
        <f t="shared" si="111"/>
        <v>0</v>
      </c>
    </row>
    <row r="272" spans="1:73" ht="27" customHeight="1" x14ac:dyDescent="0.15">
      <c r="A272" s="29">
        <f t="shared" si="117"/>
        <v>44812</v>
      </c>
      <c r="B272" s="13">
        <f t="shared" si="105"/>
        <v>37</v>
      </c>
      <c r="C272" s="13">
        <f t="shared" si="106"/>
        <v>4</v>
      </c>
      <c r="D272" s="88">
        <f t="shared" si="107"/>
        <v>1.25</v>
      </c>
      <c r="E272" s="70">
        <f t="shared" si="100"/>
        <v>0</v>
      </c>
      <c r="F272" s="70">
        <f t="shared" si="101"/>
        <v>0</v>
      </c>
      <c r="G272" s="89">
        <f t="shared" si="102"/>
        <v>1</v>
      </c>
      <c r="H272" s="70">
        <f t="shared" si="92"/>
        <v>1</v>
      </c>
      <c r="I272" s="71">
        <f t="shared" si="112"/>
        <v>0</v>
      </c>
      <c r="J272" s="96"/>
      <c r="K272" s="96"/>
      <c r="L272" s="96"/>
      <c r="M272" s="96"/>
      <c r="N272" s="97"/>
      <c r="O272" s="97"/>
      <c r="P272" s="108">
        <f t="shared" si="108"/>
        <v>0</v>
      </c>
      <c r="Q272" s="75">
        <f t="shared" si="93"/>
        <v>0</v>
      </c>
      <c r="R272" s="91">
        <f>(SUMIF($B$21:B272,B272,$Q$21:Q272))</f>
        <v>0</v>
      </c>
      <c r="S272" s="93">
        <f t="shared" si="118"/>
        <v>-2.4166666666666665</v>
      </c>
      <c r="T272" s="32">
        <f t="shared" si="94"/>
        <v>0</v>
      </c>
      <c r="U272" s="94">
        <f t="shared" si="95"/>
        <v>0</v>
      </c>
      <c r="V272" s="9">
        <f t="shared" si="103"/>
        <v>0</v>
      </c>
      <c r="W272" s="9">
        <f t="shared" si="96"/>
        <v>0</v>
      </c>
      <c r="X272" s="9">
        <f t="shared" si="104"/>
        <v>0</v>
      </c>
      <c r="Y272" s="93">
        <f t="shared" si="97"/>
        <v>0</v>
      </c>
      <c r="Z272" s="93">
        <f t="shared" si="98"/>
        <v>0</v>
      </c>
      <c r="AA272" s="9">
        <f t="shared" si="113"/>
        <v>0</v>
      </c>
      <c r="AB272" s="100"/>
      <c r="AC272" s="101"/>
      <c r="AD272" s="9">
        <f t="shared" si="99"/>
        <v>0</v>
      </c>
      <c r="AE272" s="96"/>
      <c r="AF272" s="98"/>
      <c r="AG272" s="98"/>
      <c r="AH272" s="96"/>
      <c r="AI272" s="96"/>
      <c r="AJ272" s="96"/>
      <c r="AK272" s="99"/>
      <c r="AL272" s="9">
        <f t="shared" si="114"/>
        <v>0</v>
      </c>
      <c r="AM272" s="9">
        <f t="shared" si="115"/>
        <v>7</v>
      </c>
      <c r="AN272" s="9">
        <f t="shared" si="116"/>
        <v>0.125</v>
      </c>
      <c r="AO272" s="113"/>
      <c r="AP272" s="113"/>
      <c r="AQ272" s="113"/>
      <c r="AR272" s="113"/>
      <c r="AS272" s="34">
        <f t="shared" si="109"/>
        <v>44812</v>
      </c>
      <c r="AT272" s="14">
        <f t="shared" si="110"/>
        <v>0</v>
      </c>
      <c r="AU272" s="31"/>
      <c r="AV272" s="31"/>
      <c r="AW272" s="31"/>
      <c r="AX272" s="31"/>
      <c r="AY272" s="31"/>
      <c r="AZ272" s="31"/>
      <c r="BA272" s="31"/>
      <c r="BB272" s="31"/>
      <c r="BC272" s="31"/>
      <c r="BD272" s="31"/>
      <c r="BE272" s="31"/>
      <c r="BF272" s="31"/>
      <c r="BG272" s="31"/>
      <c r="BH272" s="31"/>
      <c r="BI272" s="31"/>
      <c r="BJ272" s="31"/>
      <c r="BK272" s="31"/>
      <c r="BL272" s="31"/>
      <c r="BM272" s="31"/>
      <c r="BN272" s="31"/>
      <c r="BO272" s="31"/>
      <c r="BP272" s="31"/>
      <c r="BQ272" s="31"/>
      <c r="BR272" s="31"/>
      <c r="BS272" s="31"/>
      <c r="BT272" s="31"/>
      <c r="BU272" s="35">
        <f t="shared" si="111"/>
        <v>0</v>
      </c>
    </row>
    <row r="273" spans="1:73" ht="27" customHeight="1" x14ac:dyDescent="0.15">
      <c r="A273" s="29">
        <f t="shared" si="117"/>
        <v>44813</v>
      </c>
      <c r="B273" s="13">
        <f t="shared" si="105"/>
        <v>37</v>
      </c>
      <c r="C273" s="13">
        <f t="shared" si="106"/>
        <v>5</v>
      </c>
      <c r="D273" s="88">
        <f t="shared" si="107"/>
        <v>1.25</v>
      </c>
      <c r="E273" s="70">
        <f t="shared" si="100"/>
        <v>0</v>
      </c>
      <c r="F273" s="70">
        <f t="shared" si="101"/>
        <v>0</v>
      </c>
      <c r="G273" s="89">
        <f t="shared" si="102"/>
        <v>1</v>
      </c>
      <c r="H273" s="70">
        <f t="shared" si="92"/>
        <v>1</v>
      </c>
      <c r="I273" s="71">
        <f t="shared" si="112"/>
        <v>0</v>
      </c>
      <c r="J273" s="96"/>
      <c r="K273" s="96"/>
      <c r="L273" s="96"/>
      <c r="M273" s="96"/>
      <c r="N273" s="97"/>
      <c r="O273" s="97"/>
      <c r="P273" s="108">
        <f t="shared" si="108"/>
        <v>0</v>
      </c>
      <c r="Q273" s="75">
        <f t="shared" si="93"/>
        <v>0</v>
      </c>
      <c r="R273" s="91">
        <f>(SUMIF($B$21:B273,B273,$Q$21:Q273))</f>
        <v>0</v>
      </c>
      <c r="S273" s="93">
        <f t="shared" si="118"/>
        <v>-2.4166666666666665</v>
      </c>
      <c r="T273" s="32">
        <f t="shared" si="94"/>
        <v>0</v>
      </c>
      <c r="U273" s="94">
        <f t="shared" si="95"/>
        <v>0</v>
      </c>
      <c r="V273" s="9">
        <f t="shared" si="103"/>
        <v>0</v>
      </c>
      <c r="W273" s="9">
        <f t="shared" si="96"/>
        <v>0</v>
      </c>
      <c r="X273" s="9">
        <f t="shared" si="104"/>
        <v>0</v>
      </c>
      <c r="Y273" s="93">
        <f t="shared" si="97"/>
        <v>0</v>
      </c>
      <c r="Z273" s="93">
        <f t="shared" si="98"/>
        <v>0</v>
      </c>
      <c r="AA273" s="9">
        <f t="shared" si="113"/>
        <v>0</v>
      </c>
      <c r="AB273" s="100"/>
      <c r="AC273" s="101"/>
      <c r="AD273" s="9">
        <f t="shared" si="99"/>
        <v>0</v>
      </c>
      <c r="AE273" s="96"/>
      <c r="AF273" s="98"/>
      <c r="AG273" s="98"/>
      <c r="AH273" s="96"/>
      <c r="AI273" s="96"/>
      <c r="AJ273" s="96"/>
      <c r="AK273" s="99"/>
      <c r="AL273" s="9">
        <f t="shared" si="114"/>
        <v>0</v>
      </c>
      <c r="AM273" s="9">
        <f t="shared" si="115"/>
        <v>7</v>
      </c>
      <c r="AN273" s="9">
        <f t="shared" si="116"/>
        <v>0.125</v>
      </c>
      <c r="AO273" s="113"/>
      <c r="AP273" s="113"/>
      <c r="AQ273" s="113"/>
      <c r="AR273" s="113"/>
      <c r="AS273" s="34">
        <f t="shared" si="109"/>
        <v>44813</v>
      </c>
      <c r="AT273" s="14">
        <f t="shared" si="110"/>
        <v>0</v>
      </c>
      <c r="AU273" s="31"/>
      <c r="AV273" s="31"/>
      <c r="AW273" s="31"/>
      <c r="AX273" s="31"/>
      <c r="AY273" s="31"/>
      <c r="AZ273" s="31"/>
      <c r="BA273" s="31"/>
      <c r="BB273" s="31"/>
      <c r="BC273" s="31"/>
      <c r="BD273" s="31"/>
      <c r="BE273" s="31"/>
      <c r="BF273" s="31"/>
      <c r="BG273" s="31"/>
      <c r="BH273" s="31"/>
      <c r="BI273" s="31"/>
      <c r="BJ273" s="31"/>
      <c r="BK273" s="31"/>
      <c r="BL273" s="31"/>
      <c r="BM273" s="31"/>
      <c r="BN273" s="31"/>
      <c r="BO273" s="31"/>
      <c r="BP273" s="31"/>
      <c r="BQ273" s="31"/>
      <c r="BR273" s="31"/>
      <c r="BS273" s="31"/>
      <c r="BT273" s="31"/>
      <c r="BU273" s="35">
        <f t="shared" si="111"/>
        <v>0</v>
      </c>
    </row>
    <row r="274" spans="1:73" ht="27" customHeight="1" x14ac:dyDescent="0.15">
      <c r="A274" s="29">
        <f t="shared" si="117"/>
        <v>44814</v>
      </c>
      <c r="B274" s="13">
        <f t="shared" si="105"/>
        <v>37</v>
      </c>
      <c r="C274" s="13">
        <f t="shared" si="106"/>
        <v>6</v>
      </c>
      <c r="D274" s="88">
        <f t="shared" si="107"/>
        <v>1.25</v>
      </c>
      <c r="E274" s="70">
        <f t="shared" si="100"/>
        <v>0</v>
      </c>
      <c r="F274" s="70">
        <f t="shared" si="101"/>
        <v>0</v>
      </c>
      <c r="G274" s="89">
        <f t="shared" si="102"/>
        <v>1</v>
      </c>
      <c r="H274" s="70">
        <f t="shared" si="92"/>
        <v>1</v>
      </c>
      <c r="I274" s="71">
        <f t="shared" si="112"/>
        <v>0</v>
      </c>
      <c r="J274" s="96"/>
      <c r="K274" s="96"/>
      <c r="L274" s="96"/>
      <c r="M274" s="96"/>
      <c r="N274" s="97"/>
      <c r="O274" s="97"/>
      <c r="P274" s="108">
        <f t="shared" si="108"/>
        <v>0</v>
      </c>
      <c r="Q274" s="75">
        <f t="shared" si="93"/>
        <v>0</v>
      </c>
      <c r="R274" s="91">
        <f>(SUMIF($B$21:B274,B274,$Q$21:Q274))</f>
        <v>0</v>
      </c>
      <c r="S274" s="93">
        <f t="shared" si="118"/>
        <v>-2.4166666666666665</v>
      </c>
      <c r="T274" s="32">
        <f t="shared" si="94"/>
        <v>0</v>
      </c>
      <c r="U274" s="94">
        <f t="shared" si="95"/>
        <v>0</v>
      </c>
      <c r="V274" s="9">
        <f t="shared" si="103"/>
        <v>0</v>
      </c>
      <c r="W274" s="9">
        <f t="shared" si="96"/>
        <v>0</v>
      </c>
      <c r="X274" s="9">
        <f t="shared" si="104"/>
        <v>0</v>
      </c>
      <c r="Y274" s="93">
        <f t="shared" si="97"/>
        <v>0</v>
      </c>
      <c r="Z274" s="93">
        <f t="shared" si="98"/>
        <v>0</v>
      </c>
      <c r="AA274" s="9">
        <f t="shared" si="113"/>
        <v>0</v>
      </c>
      <c r="AB274" s="100"/>
      <c r="AC274" s="101"/>
      <c r="AD274" s="9">
        <f t="shared" si="99"/>
        <v>0</v>
      </c>
      <c r="AE274" s="96"/>
      <c r="AF274" s="98"/>
      <c r="AG274" s="98"/>
      <c r="AH274" s="96"/>
      <c r="AI274" s="96"/>
      <c r="AJ274" s="96"/>
      <c r="AK274" s="99"/>
      <c r="AL274" s="9">
        <f t="shared" si="114"/>
        <v>0</v>
      </c>
      <c r="AM274" s="9">
        <f t="shared" si="115"/>
        <v>7</v>
      </c>
      <c r="AN274" s="9">
        <f t="shared" si="116"/>
        <v>0.125</v>
      </c>
      <c r="AO274" s="113"/>
      <c r="AP274" s="113"/>
      <c r="AQ274" s="113"/>
      <c r="AR274" s="113"/>
      <c r="AS274" s="34">
        <f t="shared" si="109"/>
        <v>44814</v>
      </c>
      <c r="AT274" s="14">
        <f t="shared" si="110"/>
        <v>0</v>
      </c>
      <c r="AU274" s="31"/>
      <c r="AV274" s="31"/>
      <c r="AW274" s="31"/>
      <c r="AX274" s="31"/>
      <c r="AY274" s="31"/>
      <c r="AZ274" s="31"/>
      <c r="BA274" s="31"/>
      <c r="BB274" s="31"/>
      <c r="BC274" s="31"/>
      <c r="BD274" s="31"/>
      <c r="BE274" s="31"/>
      <c r="BF274" s="31"/>
      <c r="BG274" s="31"/>
      <c r="BH274" s="31"/>
      <c r="BI274" s="31"/>
      <c r="BJ274" s="31"/>
      <c r="BK274" s="31"/>
      <c r="BL274" s="31"/>
      <c r="BM274" s="31"/>
      <c r="BN274" s="31"/>
      <c r="BO274" s="31"/>
      <c r="BP274" s="31"/>
      <c r="BQ274" s="31"/>
      <c r="BR274" s="31"/>
      <c r="BS274" s="31"/>
      <c r="BT274" s="31"/>
      <c r="BU274" s="35">
        <f t="shared" si="111"/>
        <v>0</v>
      </c>
    </row>
    <row r="275" spans="1:73" ht="27" customHeight="1" x14ac:dyDescent="0.15">
      <c r="A275" s="29">
        <f t="shared" si="117"/>
        <v>44815</v>
      </c>
      <c r="B275" s="13">
        <f t="shared" si="105"/>
        <v>37</v>
      </c>
      <c r="C275" s="13">
        <f t="shared" si="106"/>
        <v>7</v>
      </c>
      <c r="D275" s="88">
        <f t="shared" si="107"/>
        <v>1.25</v>
      </c>
      <c r="E275" s="70">
        <f t="shared" si="100"/>
        <v>0</v>
      </c>
      <c r="F275" s="70">
        <f t="shared" si="101"/>
        <v>0</v>
      </c>
      <c r="G275" s="89">
        <f t="shared" si="102"/>
        <v>1.5</v>
      </c>
      <c r="H275" s="70">
        <f t="shared" ref="H275:H338" si="119">IF(OR($A$2=A275,$A$3=A275,$A$4=A275,$A$5=A275,$A$6=A275,$A$7=A275,$A$8=A275,$A$9=A275,$A$10=A275),$Z$11,1)</f>
        <v>1</v>
      </c>
      <c r="I275" s="71">
        <f t="shared" si="112"/>
        <v>0</v>
      </c>
      <c r="J275" s="96"/>
      <c r="K275" s="96"/>
      <c r="L275" s="96"/>
      <c r="M275" s="96"/>
      <c r="N275" s="97"/>
      <c r="O275" s="97"/>
      <c r="P275" s="108">
        <f t="shared" si="108"/>
        <v>0</v>
      </c>
      <c r="Q275" s="75">
        <f t="shared" ref="Q275:Q338" si="120">P275+AD275+Z275+AE275+AI275-AH275+AG275</f>
        <v>0</v>
      </c>
      <c r="R275" s="91">
        <f>(SUMIF($B$21:B275,B275,$Q$21:Q275))</f>
        <v>0</v>
      </c>
      <c r="S275" s="93">
        <f t="shared" si="118"/>
        <v>-2.4166666666666665</v>
      </c>
      <c r="T275" s="32">
        <f t="shared" ref="T275:T338" si="121">IF(P275&gt;$AN$12,P275-$AN$12,0)</f>
        <v>0</v>
      </c>
      <c r="U275" s="94">
        <f t="shared" ref="U275:U338" si="122">((K275-J275+N(K275&lt;J275)+(M275-L275+N(M275&lt;L275))+N275-O275))*MAX(G275,H275)-P275-AD275</f>
        <v>0</v>
      </c>
      <c r="V275" s="9">
        <f t="shared" si="103"/>
        <v>0</v>
      </c>
      <c r="W275" s="9">
        <f t="shared" ref="W275:W338" si="123">((P275-T275)*$Z$13)-P275+T275</f>
        <v>0</v>
      </c>
      <c r="X275" s="9">
        <f t="shared" si="104"/>
        <v>0</v>
      </c>
      <c r="Y275" s="93">
        <f t="shared" ref="Y275:Y338" si="124">IF(AA275&lt;=$U$15,AA275*$T$15-AA275,AA275*$Z$15-AA275-(E275*$U$15))</f>
        <v>0</v>
      </c>
      <c r="Z275" s="93">
        <f t="shared" ref="Z275:Z338" si="125">U275+V275+W275+X275+Y275</f>
        <v>0</v>
      </c>
      <c r="AA275" s="9">
        <f t="shared" si="113"/>
        <v>0</v>
      </c>
      <c r="AB275" s="100"/>
      <c r="AC275" s="101"/>
      <c r="AD275" s="9">
        <f t="shared" ref="AD275:AD338" si="126">(MAX(,MIN($AN$14+($AM$14&gt;$AN$14),K275+(J275&gt;K275))-MAX($AM$14,J275))+MAX(,(MIN($AN$14,K275+(J275&gt;K275))-J275)*($AM$14&gt;$AN$14))+MAX(,MIN($AN$14+($AM$14&gt;$AN$14),M275+0)-$AM$14)*(J275&gt;K275))+(MAX(,MIN($AN$14+($AM$14&gt;$AN$14),M275+(L275&gt;M275))-MAX($AM$14,L275))+MAX(,(MIN($AN$14,M275+(L275&gt;M275))-L275)*($AM$14&gt;$AN$14))+MAX(,MIN($AN$14+($AM$14&gt;$AN$14),M275+0)-$AM$14)*(L275&gt;M275))+AC275-AB275</f>
        <v>0</v>
      </c>
      <c r="AE275" s="96"/>
      <c r="AF275" s="98"/>
      <c r="AG275" s="98"/>
      <c r="AH275" s="96"/>
      <c r="AI275" s="96"/>
      <c r="AJ275" s="96"/>
      <c r="AK275" s="99"/>
      <c r="AL275" s="9">
        <f t="shared" si="114"/>
        <v>0</v>
      </c>
      <c r="AM275" s="9">
        <f t="shared" si="115"/>
        <v>7</v>
      </c>
      <c r="AN275" s="9">
        <f t="shared" si="116"/>
        <v>0.125</v>
      </c>
      <c r="AO275" s="113"/>
      <c r="AP275" s="113"/>
      <c r="AQ275" s="113"/>
      <c r="AR275" s="113"/>
      <c r="AS275" s="34">
        <f t="shared" si="109"/>
        <v>44815</v>
      </c>
      <c r="AT275" s="14">
        <f t="shared" si="110"/>
        <v>0</v>
      </c>
      <c r="AU275" s="31"/>
      <c r="AV275" s="31"/>
      <c r="AW275" s="31"/>
      <c r="AX275" s="31"/>
      <c r="AY275" s="31"/>
      <c r="AZ275" s="31"/>
      <c r="BA275" s="31"/>
      <c r="BB275" s="31"/>
      <c r="BC275" s="31"/>
      <c r="BD275" s="31"/>
      <c r="BE275" s="31"/>
      <c r="BF275" s="31"/>
      <c r="BG275" s="31"/>
      <c r="BH275" s="31"/>
      <c r="BI275" s="31"/>
      <c r="BJ275" s="31"/>
      <c r="BK275" s="31"/>
      <c r="BL275" s="31"/>
      <c r="BM275" s="31"/>
      <c r="BN275" s="31"/>
      <c r="BO275" s="31"/>
      <c r="BP275" s="31"/>
      <c r="BQ275" s="31"/>
      <c r="BR275" s="31"/>
      <c r="BS275" s="31"/>
      <c r="BT275" s="31"/>
      <c r="BU275" s="35">
        <f t="shared" si="111"/>
        <v>0</v>
      </c>
    </row>
    <row r="276" spans="1:73" ht="27" customHeight="1" x14ac:dyDescent="0.15">
      <c r="A276" s="29">
        <f t="shared" si="117"/>
        <v>44816</v>
      </c>
      <c r="B276" s="13">
        <f t="shared" si="105"/>
        <v>37</v>
      </c>
      <c r="C276" s="13">
        <f t="shared" si="106"/>
        <v>1</v>
      </c>
      <c r="D276" s="88">
        <f t="shared" si="107"/>
        <v>1.25</v>
      </c>
      <c r="E276" s="70">
        <f t="shared" ref="E276:E339" si="127">IF(T276&gt;=$U$12,$V$12,0)</f>
        <v>0</v>
      </c>
      <c r="F276" s="70">
        <f t="shared" ref="F276:F339" si="128">IF(AA276&gt;=$U$15,$V$15,0)</f>
        <v>0</v>
      </c>
      <c r="G276" s="89">
        <f t="shared" ref="G276:G339" si="129">IF(C276=7,$Z$10,1)</f>
        <v>1</v>
      </c>
      <c r="H276" s="70">
        <f t="shared" si="119"/>
        <v>1</v>
      </c>
      <c r="I276" s="71">
        <f t="shared" si="112"/>
        <v>0</v>
      </c>
      <c r="J276" s="96"/>
      <c r="K276" s="96"/>
      <c r="L276" s="96"/>
      <c r="M276" s="96"/>
      <c r="N276" s="97"/>
      <c r="O276" s="97"/>
      <c r="P276" s="108">
        <f t="shared" si="108"/>
        <v>0</v>
      </c>
      <c r="Q276" s="75">
        <f t="shared" si="120"/>
        <v>0</v>
      </c>
      <c r="R276" s="91">
        <f>(SUMIF($B$21:B276,B276,$Q$21:Q276))</f>
        <v>0</v>
      </c>
      <c r="S276" s="93">
        <f t="shared" si="118"/>
        <v>-2.4166666666666665</v>
      </c>
      <c r="T276" s="32">
        <f t="shared" si="121"/>
        <v>0</v>
      </c>
      <c r="U276" s="94">
        <f t="shared" si="122"/>
        <v>0</v>
      </c>
      <c r="V276" s="9">
        <f t="shared" ref="V276:V339" si="130">IF(T276&lt;=$U$12,T276*$T$12-T276,T276*$Z$12-T276-(E276*$U$12))</f>
        <v>0</v>
      </c>
      <c r="W276" s="9">
        <f t="shared" si="123"/>
        <v>0</v>
      </c>
      <c r="X276" s="9">
        <f t="shared" ref="X276:X339" si="131">((AD276+AC276-AB276)*$Z$14)-AD276-AC276+AB276</f>
        <v>0</v>
      </c>
      <c r="Y276" s="93">
        <f t="shared" si="124"/>
        <v>0</v>
      </c>
      <c r="Z276" s="93">
        <f t="shared" si="125"/>
        <v>0</v>
      </c>
      <c r="AA276" s="9">
        <f t="shared" si="113"/>
        <v>0</v>
      </c>
      <c r="AB276" s="100"/>
      <c r="AC276" s="101"/>
      <c r="AD276" s="9">
        <f t="shared" si="126"/>
        <v>0</v>
      </c>
      <c r="AE276" s="96"/>
      <c r="AF276" s="98"/>
      <c r="AG276" s="98"/>
      <c r="AH276" s="96"/>
      <c r="AI276" s="96"/>
      <c r="AJ276" s="96"/>
      <c r="AK276" s="99"/>
      <c r="AL276" s="9">
        <f t="shared" si="114"/>
        <v>0</v>
      </c>
      <c r="AM276" s="9">
        <f t="shared" si="115"/>
        <v>7</v>
      </c>
      <c r="AN276" s="9">
        <f t="shared" si="116"/>
        <v>0.125</v>
      </c>
      <c r="AO276" s="113"/>
      <c r="AP276" s="113"/>
      <c r="AQ276" s="113"/>
      <c r="AR276" s="113"/>
      <c r="AS276" s="34">
        <f t="shared" si="109"/>
        <v>44816</v>
      </c>
      <c r="AT276" s="14">
        <f t="shared" si="110"/>
        <v>0</v>
      </c>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c r="BQ276" s="31"/>
      <c r="BR276" s="31"/>
      <c r="BS276" s="31"/>
      <c r="BT276" s="31"/>
      <c r="BU276" s="35">
        <f t="shared" si="111"/>
        <v>0</v>
      </c>
    </row>
    <row r="277" spans="1:73" ht="27" customHeight="1" x14ac:dyDescent="0.15">
      <c r="A277" s="29">
        <f t="shared" si="117"/>
        <v>44817</v>
      </c>
      <c r="B277" s="13">
        <f t="shared" ref="B277:B340" si="132">WEEKNUM(A277,2)</f>
        <v>38</v>
      </c>
      <c r="C277" s="13">
        <f t="shared" ref="C277:C340" si="133">WEEKDAY(A277)</f>
        <v>2</v>
      </c>
      <c r="D277" s="88">
        <f t="shared" ref="D277:D340" si="134">IF(AD277&gt;0,$Z$14,$Z$14)</f>
        <v>1.25</v>
      </c>
      <c r="E277" s="70">
        <f t="shared" si="127"/>
        <v>0</v>
      </c>
      <c r="F277" s="70">
        <f t="shared" si="128"/>
        <v>0</v>
      </c>
      <c r="G277" s="89">
        <f t="shared" si="129"/>
        <v>1</v>
      </c>
      <c r="H277" s="70">
        <f t="shared" si="119"/>
        <v>1</v>
      </c>
      <c r="I277" s="71">
        <f t="shared" si="112"/>
        <v>0</v>
      </c>
      <c r="J277" s="96"/>
      <c r="K277" s="96"/>
      <c r="L277" s="96"/>
      <c r="M277" s="96"/>
      <c r="N277" s="97"/>
      <c r="O277" s="97"/>
      <c r="P277" s="108">
        <f t="shared" ref="P277:P340" si="135">(MAX(,MIN($AN$15+($AM$15&gt;$AN$15),K277+(J277&gt;K277))-MAX($AM$15,J277))+MAX(,(MIN($AN$15,K277+(J277&gt;K277))-J277)*($AM$15&gt;$AN$15))+MAX(,MIN($AN$15+($AM$15&gt;$AN$15),K277+0)-$AM$15)*(J277&gt;K277))+(MAX(,MIN($AN$15+($AM$15&gt;$AN$15),M277+(L277&gt;M277))-MAX($AM$15,L277))+MAX(,(MIN($AN$15,M277+(L277&gt;M277))-L277)*($AM$15&gt;$AN$15))+MAX(,MIN($AN$15+($AM$15&gt;$AN$15),M277+0)-$AM$15)*(L277&gt;M277))+N277-O277</f>
        <v>0</v>
      </c>
      <c r="Q277" s="75">
        <f t="shared" si="120"/>
        <v>0</v>
      </c>
      <c r="R277" s="91">
        <f>(SUMIF($B$21:B277,B277,$Q$21:Q277))</f>
        <v>0</v>
      </c>
      <c r="S277" s="93">
        <f t="shared" si="118"/>
        <v>-2.4166666666666665</v>
      </c>
      <c r="T277" s="32">
        <f t="shared" si="121"/>
        <v>0</v>
      </c>
      <c r="U277" s="94">
        <f t="shared" si="122"/>
        <v>0</v>
      </c>
      <c r="V277" s="9">
        <f t="shared" si="130"/>
        <v>0</v>
      </c>
      <c r="W277" s="9">
        <f t="shared" si="123"/>
        <v>0</v>
      </c>
      <c r="X277" s="9">
        <f t="shared" si="131"/>
        <v>0</v>
      </c>
      <c r="Y277" s="93">
        <f t="shared" si="124"/>
        <v>0</v>
      </c>
      <c r="Z277" s="93">
        <f t="shared" si="125"/>
        <v>0</v>
      </c>
      <c r="AA277" s="9">
        <f t="shared" si="113"/>
        <v>0</v>
      </c>
      <c r="AB277" s="100"/>
      <c r="AC277" s="101"/>
      <c r="AD277" s="9">
        <f t="shared" si="126"/>
        <v>0</v>
      </c>
      <c r="AE277" s="96"/>
      <c r="AF277" s="98"/>
      <c r="AG277" s="98"/>
      <c r="AH277" s="96"/>
      <c r="AI277" s="96"/>
      <c r="AJ277" s="96"/>
      <c r="AK277" s="99"/>
      <c r="AL277" s="9">
        <f t="shared" si="114"/>
        <v>0</v>
      </c>
      <c r="AM277" s="9">
        <f t="shared" si="115"/>
        <v>7</v>
      </c>
      <c r="AN277" s="9">
        <f t="shared" si="116"/>
        <v>0.125</v>
      </c>
      <c r="AO277" s="113"/>
      <c r="AP277" s="113"/>
      <c r="AQ277" s="113"/>
      <c r="AR277" s="113"/>
      <c r="AS277" s="34">
        <f t="shared" ref="AS277:AS340" si="136">A277</f>
        <v>44817</v>
      </c>
      <c r="AT277" s="14">
        <f t="shared" ref="AT277:AT340" si="137">SUM(AU277:BT277)</f>
        <v>0</v>
      </c>
      <c r="AU277" s="31"/>
      <c r="AV277" s="31"/>
      <c r="AW277" s="31"/>
      <c r="AX277" s="31"/>
      <c r="AY277" s="31"/>
      <c r="AZ277" s="31"/>
      <c r="BA277" s="31"/>
      <c r="BB277" s="31"/>
      <c r="BC277" s="31"/>
      <c r="BD277" s="31"/>
      <c r="BE277" s="31"/>
      <c r="BF277" s="31"/>
      <c r="BG277" s="31"/>
      <c r="BH277" s="31"/>
      <c r="BI277" s="31"/>
      <c r="BJ277" s="31"/>
      <c r="BK277" s="31"/>
      <c r="BL277" s="31"/>
      <c r="BM277" s="31"/>
      <c r="BN277" s="31"/>
      <c r="BO277" s="31"/>
      <c r="BP277" s="31"/>
      <c r="BQ277" s="31"/>
      <c r="BR277" s="31"/>
      <c r="BS277" s="31"/>
      <c r="BT277" s="31"/>
      <c r="BU277" s="35">
        <f t="shared" ref="BU277:BU340" si="138">IF(P277=0,0,AT277/P277)</f>
        <v>0</v>
      </c>
    </row>
    <row r="278" spans="1:73" ht="27" customHeight="1" x14ac:dyDescent="0.15">
      <c r="A278" s="29">
        <f t="shared" si="117"/>
        <v>44818</v>
      </c>
      <c r="B278" s="13">
        <f t="shared" si="132"/>
        <v>38</v>
      </c>
      <c r="C278" s="13">
        <f t="shared" si="133"/>
        <v>3</v>
      </c>
      <c r="D278" s="88">
        <f t="shared" si="134"/>
        <v>1.25</v>
      </c>
      <c r="E278" s="70">
        <f t="shared" si="127"/>
        <v>0</v>
      </c>
      <c r="F278" s="70">
        <f t="shared" si="128"/>
        <v>0</v>
      </c>
      <c r="G278" s="89">
        <f t="shared" si="129"/>
        <v>1</v>
      </c>
      <c r="H278" s="70">
        <f t="shared" si="119"/>
        <v>1</v>
      </c>
      <c r="I278" s="71">
        <f t="shared" ref="I278:I341" si="139">IF(ISERROR(VLOOKUP(A278,$A$2:$M$16,1,FALSE)),VLOOKUP(C278,$H$2:$Z$8,18,FALSE),VLOOKUP(A278,$A$2:$M$16,13,FALSE))</f>
        <v>0</v>
      </c>
      <c r="J278" s="96"/>
      <c r="K278" s="96"/>
      <c r="L278" s="96"/>
      <c r="M278" s="96"/>
      <c r="N278" s="97"/>
      <c r="O278" s="97"/>
      <c r="P278" s="108">
        <f t="shared" si="135"/>
        <v>0</v>
      </c>
      <c r="Q278" s="75">
        <f t="shared" si="120"/>
        <v>0</v>
      </c>
      <c r="R278" s="91">
        <f>(SUMIF($B$21:B278,B278,$Q$21:Q278))</f>
        <v>0</v>
      </c>
      <c r="S278" s="93">
        <f t="shared" si="118"/>
        <v>-2.4166666666666665</v>
      </c>
      <c r="T278" s="32">
        <f t="shared" si="121"/>
        <v>0</v>
      </c>
      <c r="U278" s="94">
        <f t="shared" si="122"/>
        <v>0</v>
      </c>
      <c r="V278" s="9">
        <f t="shared" si="130"/>
        <v>0</v>
      </c>
      <c r="W278" s="9">
        <f t="shared" si="123"/>
        <v>0</v>
      </c>
      <c r="X278" s="9">
        <f t="shared" si="131"/>
        <v>0</v>
      </c>
      <c r="Y278" s="93">
        <f t="shared" si="124"/>
        <v>0</v>
      </c>
      <c r="Z278" s="93">
        <f t="shared" si="125"/>
        <v>0</v>
      </c>
      <c r="AA278" s="9">
        <f t="shared" ref="AA278:AA341" si="140">IF(AD278&gt;$AN$16,AD278-$AN$16,0)</f>
        <v>0</v>
      </c>
      <c r="AB278" s="100"/>
      <c r="AC278" s="101"/>
      <c r="AD278" s="9">
        <f t="shared" si="126"/>
        <v>0</v>
      </c>
      <c r="AE278" s="96"/>
      <c r="AF278" s="98"/>
      <c r="AG278" s="98"/>
      <c r="AH278" s="96"/>
      <c r="AI278" s="96"/>
      <c r="AJ278" s="96"/>
      <c r="AK278" s="99"/>
      <c r="AL278" s="9">
        <f t="shared" ref="AL278:AL341" si="141">AL277-I278+AD278+Z278+P278+AE278+AI278-AH278+AG278</f>
        <v>0</v>
      </c>
      <c r="AM278" s="9">
        <f t="shared" ref="AM278:AM341" si="142">AM277-AE278</f>
        <v>7</v>
      </c>
      <c r="AN278" s="9">
        <f t="shared" ref="AN278:AN341" si="143">AN277+T278+AA278-AJ278-AI278</f>
        <v>0.125</v>
      </c>
      <c r="AO278" s="113"/>
      <c r="AP278" s="113"/>
      <c r="AQ278" s="113"/>
      <c r="AR278" s="113"/>
      <c r="AS278" s="34">
        <f t="shared" si="136"/>
        <v>44818</v>
      </c>
      <c r="AT278" s="14">
        <f t="shared" si="137"/>
        <v>0</v>
      </c>
      <c r="AU278" s="31"/>
      <c r="AV278" s="31"/>
      <c r="AW278" s="31"/>
      <c r="AX278" s="31"/>
      <c r="AY278" s="31"/>
      <c r="AZ278" s="31"/>
      <c r="BA278" s="31"/>
      <c r="BB278" s="31"/>
      <c r="BC278" s="31"/>
      <c r="BD278" s="31"/>
      <c r="BE278" s="31"/>
      <c r="BF278" s="31"/>
      <c r="BG278" s="31"/>
      <c r="BH278" s="31"/>
      <c r="BI278" s="31"/>
      <c r="BJ278" s="31"/>
      <c r="BK278" s="31"/>
      <c r="BL278" s="31"/>
      <c r="BM278" s="31"/>
      <c r="BN278" s="31"/>
      <c r="BO278" s="31"/>
      <c r="BP278" s="31"/>
      <c r="BQ278" s="31"/>
      <c r="BR278" s="31"/>
      <c r="BS278" s="31"/>
      <c r="BT278" s="31"/>
      <c r="BU278" s="35">
        <f t="shared" si="138"/>
        <v>0</v>
      </c>
    </row>
    <row r="279" spans="1:73" ht="27" customHeight="1" x14ac:dyDescent="0.15">
      <c r="A279" s="29">
        <f t="shared" ref="A279:A342" si="144">$A278+1</f>
        <v>44819</v>
      </c>
      <c r="B279" s="13">
        <f t="shared" si="132"/>
        <v>38</v>
      </c>
      <c r="C279" s="13">
        <f t="shared" si="133"/>
        <v>4</v>
      </c>
      <c r="D279" s="88">
        <f t="shared" si="134"/>
        <v>1.25</v>
      </c>
      <c r="E279" s="70">
        <f t="shared" si="127"/>
        <v>0</v>
      </c>
      <c r="F279" s="70">
        <f t="shared" si="128"/>
        <v>0</v>
      </c>
      <c r="G279" s="89">
        <f t="shared" si="129"/>
        <v>1</v>
      </c>
      <c r="H279" s="70">
        <f t="shared" si="119"/>
        <v>1</v>
      </c>
      <c r="I279" s="71">
        <f t="shared" si="139"/>
        <v>0</v>
      </c>
      <c r="J279" s="96"/>
      <c r="K279" s="96"/>
      <c r="L279" s="96"/>
      <c r="M279" s="96"/>
      <c r="N279" s="97"/>
      <c r="O279" s="97"/>
      <c r="P279" s="108">
        <f t="shared" si="135"/>
        <v>0</v>
      </c>
      <c r="Q279" s="75">
        <f t="shared" si="120"/>
        <v>0</v>
      </c>
      <c r="R279" s="91">
        <f>(SUMIF($B$21:B279,B279,$Q$21:Q279))</f>
        <v>0</v>
      </c>
      <c r="S279" s="93">
        <f t="shared" ref="S279:S342" si="145">IF(C279=1,-$AN$13+R279,IF(S277&lt;0,-$AN$13+R279,-$AN$13+R279))</f>
        <v>-2.4166666666666665</v>
      </c>
      <c r="T279" s="32">
        <f t="shared" si="121"/>
        <v>0</v>
      </c>
      <c r="U279" s="94">
        <f t="shared" si="122"/>
        <v>0</v>
      </c>
      <c r="V279" s="9">
        <f t="shared" si="130"/>
        <v>0</v>
      </c>
      <c r="W279" s="9">
        <f t="shared" si="123"/>
        <v>0</v>
      </c>
      <c r="X279" s="9">
        <f t="shared" si="131"/>
        <v>0</v>
      </c>
      <c r="Y279" s="93">
        <f t="shared" si="124"/>
        <v>0</v>
      </c>
      <c r="Z279" s="93">
        <f t="shared" si="125"/>
        <v>0</v>
      </c>
      <c r="AA279" s="9">
        <f t="shared" si="140"/>
        <v>0</v>
      </c>
      <c r="AB279" s="100"/>
      <c r="AC279" s="101"/>
      <c r="AD279" s="9">
        <f t="shared" si="126"/>
        <v>0</v>
      </c>
      <c r="AE279" s="96"/>
      <c r="AF279" s="98"/>
      <c r="AG279" s="98"/>
      <c r="AH279" s="96"/>
      <c r="AI279" s="96"/>
      <c r="AJ279" s="96"/>
      <c r="AK279" s="99"/>
      <c r="AL279" s="9">
        <f t="shared" si="141"/>
        <v>0</v>
      </c>
      <c r="AM279" s="9">
        <f t="shared" si="142"/>
        <v>7</v>
      </c>
      <c r="AN279" s="9">
        <f t="shared" si="143"/>
        <v>0.125</v>
      </c>
      <c r="AO279" s="113"/>
      <c r="AP279" s="113"/>
      <c r="AQ279" s="113"/>
      <c r="AR279" s="113"/>
      <c r="AS279" s="34">
        <f t="shared" si="136"/>
        <v>44819</v>
      </c>
      <c r="AT279" s="14">
        <f t="shared" si="137"/>
        <v>0</v>
      </c>
      <c r="AU279" s="31"/>
      <c r="AV279" s="31"/>
      <c r="AW279" s="31"/>
      <c r="AX279" s="31"/>
      <c r="AY279" s="31"/>
      <c r="AZ279" s="31"/>
      <c r="BA279" s="31"/>
      <c r="BB279" s="31"/>
      <c r="BC279" s="31"/>
      <c r="BD279" s="31"/>
      <c r="BE279" s="31"/>
      <c r="BF279" s="31"/>
      <c r="BG279" s="31"/>
      <c r="BH279" s="31"/>
      <c r="BI279" s="31"/>
      <c r="BJ279" s="31"/>
      <c r="BK279" s="31"/>
      <c r="BL279" s="31"/>
      <c r="BM279" s="31"/>
      <c r="BN279" s="31"/>
      <c r="BO279" s="31"/>
      <c r="BP279" s="31"/>
      <c r="BQ279" s="31"/>
      <c r="BR279" s="31"/>
      <c r="BS279" s="31"/>
      <c r="BT279" s="31"/>
      <c r="BU279" s="35">
        <f t="shared" si="138"/>
        <v>0</v>
      </c>
    </row>
    <row r="280" spans="1:73" ht="27" customHeight="1" x14ac:dyDescent="0.15">
      <c r="A280" s="29">
        <f t="shared" si="144"/>
        <v>44820</v>
      </c>
      <c r="B280" s="13">
        <f t="shared" si="132"/>
        <v>38</v>
      </c>
      <c r="C280" s="13">
        <f t="shared" si="133"/>
        <v>5</v>
      </c>
      <c r="D280" s="88">
        <f t="shared" si="134"/>
        <v>1.25</v>
      </c>
      <c r="E280" s="70">
        <f t="shared" si="127"/>
        <v>0</v>
      </c>
      <c r="F280" s="70">
        <f t="shared" si="128"/>
        <v>0</v>
      </c>
      <c r="G280" s="89">
        <f t="shared" si="129"/>
        <v>1</v>
      </c>
      <c r="H280" s="70">
        <f t="shared" si="119"/>
        <v>1</v>
      </c>
      <c r="I280" s="71">
        <f t="shared" si="139"/>
        <v>0</v>
      </c>
      <c r="J280" s="96"/>
      <c r="K280" s="96"/>
      <c r="L280" s="96"/>
      <c r="M280" s="96"/>
      <c r="N280" s="97"/>
      <c r="O280" s="97"/>
      <c r="P280" s="108">
        <f t="shared" si="135"/>
        <v>0</v>
      </c>
      <c r="Q280" s="75">
        <f t="shared" si="120"/>
        <v>0</v>
      </c>
      <c r="R280" s="91">
        <f>(SUMIF($B$21:B280,B280,$Q$21:Q280))</f>
        <v>0</v>
      </c>
      <c r="S280" s="93">
        <f t="shared" si="145"/>
        <v>-2.4166666666666665</v>
      </c>
      <c r="T280" s="32">
        <f t="shared" si="121"/>
        <v>0</v>
      </c>
      <c r="U280" s="94">
        <f t="shared" si="122"/>
        <v>0</v>
      </c>
      <c r="V280" s="9">
        <f t="shared" si="130"/>
        <v>0</v>
      </c>
      <c r="W280" s="9">
        <f t="shared" si="123"/>
        <v>0</v>
      </c>
      <c r="X280" s="9">
        <f t="shared" si="131"/>
        <v>0</v>
      </c>
      <c r="Y280" s="93">
        <f t="shared" si="124"/>
        <v>0</v>
      </c>
      <c r="Z280" s="93">
        <f t="shared" si="125"/>
        <v>0</v>
      </c>
      <c r="AA280" s="9">
        <f t="shared" si="140"/>
        <v>0</v>
      </c>
      <c r="AB280" s="100"/>
      <c r="AC280" s="101"/>
      <c r="AD280" s="9">
        <f t="shared" si="126"/>
        <v>0</v>
      </c>
      <c r="AE280" s="96"/>
      <c r="AF280" s="98"/>
      <c r="AG280" s="98"/>
      <c r="AH280" s="96"/>
      <c r="AI280" s="96"/>
      <c r="AJ280" s="96"/>
      <c r="AK280" s="99"/>
      <c r="AL280" s="9">
        <f t="shared" si="141"/>
        <v>0</v>
      </c>
      <c r="AM280" s="9">
        <f t="shared" si="142"/>
        <v>7</v>
      </c>
      <c r="AN280" s="9">
        <f t="shared" si="143"/>
        <v>0.125</v>
      </c>
      <c r="AO280" s="113"/>
      <c r="AP280" s="113"/>
      <c r="AQ280" s="113"/>
      <c r="AR280" s="113"/>
      <c r="AS280" s="34">
        <f t="shared" si="136"/>
        <v>44820</v>
      </c>
      <c r="AT280" s="14">
        <f t="shared" si="137"/>
        <v>0</v>
      </c>
      <c r="AU280" s="31"/>
      <c r="AV280" s="31"/>
      <c r="AW280" s="31"/>
      <c r="AX280" s="31"/>
      <c r="AY280" s="31"/>
      <c r="AZ280" s="31"/>
      <c r="BA280" s="31"/>
      <c r="BB280" s="31"/>
      <c r="BC280" s="31"/>
      <c r="BD280" s="31"/>
      <c r="BE280" s="31"/>
      <c r="BF280" s="31"/>
      <c r="BG280" s="31"/>
      <c r="BH280" s="31"/>
      <c r="BI280" s="31"/>
      <c r="BJ280" s="31"/>
      <c r="BK280" s="31"/>
      <c r="BL280" s="31"/>
      <c r="BM280" s="31"/>
      <c r="BN280" s="31"/>
      <c r="BO280" s="31"/>
      <c r="BP280" s="31"/>
      <c r="BQ280" s="31"/>
      <c r="BR280" s="31"/>
      <c r="BS280" s="31"/>
      <c r="BT280" s="31"/>
      <c r="BU280" s="35">
        <f t="shared" si="138"/>
        <v>0</v>
      </c>
    </row>
    <row r="281" spans="1:73" ht="27" customHeight="1" x14ac:dyDescent="0.15">
      <c r="A281" s="29">
        <f t="shared" si="144"/>
        <v>44821</v>
      </c>
      <c r="B281" s="13">
        <f t="shared" si="132"/>
        <v>38</v>
      </c>
      <c r="C281" s="13">
        <f t="shared" si="133"/>
        <v>6</v>
      </c>
      <c r="D281" s="88">
        <f t="shared" si="134"/>
        <v>1.25</v>
      </c>
      <c r="E281" s="70">
        <f t="shared" si="127"/>
        <v>0</v>
      </c>
      <c r="F281" s="70">
        <f t="shared" si="128"/>
        <v>0</v>
      </c>
      <c r="G281" s="89">
        <f t="shared" si="129"/>
        <v>1</v>
      </c>
      <c r="H281" s="70">
        <f t="shared" si="119"/>
        <v>1</v>
      </c>
      <c r="I281" s="71">
        <f t="shared" si="139"/>
        <v>0</v>
      </c>
      <c r="J281" s="96"/>
      <c r="K281" s="96"/>
      <c r="L281" s="96"/>
      <c r="M281" s="96"/>
      <c r="N281" s="97"/>
      <c r="O281" s="97"/>
      <c r="P281" s="108">
        <f t="shared" si="135"/>
        <v>0</v>
      </c>
      <c r="Q281" s="75">
        <f t="shared" si="120"/>
        <v>0</v>
      </c>
      <c r="R281" s="91">
        <f>(SUMIF($B$21:B281,B281,$Q$21:Q281))</f>
        <v>0</v>
      </c>
      <c r="S281" s="93">
        <f t="shared" si="145"/>
        <v>-2.4166666666666665</v>
      </c>
      <c r="T281" s="32">
        <f t="shared" si="121"/>
        <v>0</v>
      </c>
      <c r="U281" s="94">
        <f t="shared" si="122"/>
        <v>0</v>
      </c>
      <c r="V281" s="9">
        <f t="shared" si="130"/>
        <v>0</v>
      </c>
      <c r="W281" s="9">
        <f t="shared" si="123"/>
        <v>0</v>
      </c>
      <c r="X281" s="9">
        <f t="shared" si="131"/>
        <v>0</v>
      </c>
      <c r="Y281" s="93">
        <f t="shared" si="124"/>
        <v>0</v>
      </c>
      <c r="Z281" s="93">
        <f t="shared" si="125"/>
        <v>0</v>
      </c>
      <c r="AA281" s="9">
        <f t="shared" si="140"/>
        <v>0</v>
      </c>
      <c r="AB281" s="100"/>
      <c r="AC281" s="101"/>
      <c r="AD281" s="9">
        <f t="shared" si="126"/>
        <v>0</v>
      </c>
      <c r="AE281" s="96"/>
      <c r="AF281" s="98"/>
      <c r="AG281" s="98"/>
      <c r="AH281" s="96"/>
      <c r="AI281" s="96"/>
      <c r="AJ281" s="96"/>
      <c r="AK281" s="99"/>
      <c r="AL281" s="9">
        <f t="shared" si="141"/>
        <v>0</v>
      </c>
      <c r="AM281" s="9">
        <f t="shared" si="142"/>
        <v>7</v>
      </c>
      <c r="AN281" s="9">
        <f t="shared" si="143"/>
        <v>0.125</v>
      </c>
      <c r="AO281" s="113"/>
      <c r="AP281" s="113"/>
      <c r="AQ281" s="113"/>
      <c r="AR281" s="113"/>
      <c r="AS281" s="34">
        <f t="shared" si="136"/>
        <v>44821</v>
      </c>
      <c r="AT281" s="14">
        <f t="shared" si="137"/>
        <v>0</v>
      </c>
      <c r="AU281" s="31"/>
      <c r="AV281" s="31"/>
      <c r="AW281" s="31"/>
      <c r="AX281" s="31"/>
      <c r="AY281" s="31"/>
      <c r="AZ281" s="31"/>
      <c r="BA281" s="31"/>
      <c r="BB281" s="31"/>
      <c r="BC281" s="31"/>
      <c r="BD281" s="31"/>
      <c r="BE281" s="31"/>
      <c r="BF281" s="31"/>
      <c r="BG281" s="31"/>
      <c r="BH281" s="31"/>
      <c r="BI281" s="31"/>
      <c r="BJ281" s="31"/>
      <c r="BK281" s="31"/>
      <c r="BL281" s="31"/>
      <c r="BM281" s="31"/>
      <c r="BN281" s="31"/>
      <c r="BO281" s="31"/>
      <c r="BP281" s="31"/>
      <c r="BQ281" s="31"/>
      <c r="BR281" s="31"/>
      <c r="BS281" s="31"/>
      <c r="BT281" s="31"/>
      <c r="BU281" s="35">
        <f t="shared" si="138"/>
        <v>0</v>
      </c>
    </row>
    <row r="282" spans="1:73" ht="27" customHeight="1" x14ac:dyDescent="0.15">
      <c r="A282" s="29">
        <f t="shared" si="144"/>
        <v>44822</v>
      </c>
      <c r="B282" s="13">
        <f t="shared" si="132"/>
        <v>38</v>
      </c>
      <c r="C282" s="13">
        <f t="shared" si="133"/>
        <v>7</v>
      </c>
      <c r="D282" s="88">
        <f t="shared" si="134"/>
        <v>1.25</v>
      </c>
      <c r="E282" s="70">
        <f t="shared" si="127"/>
        <v>0</v>
      </c>
      <c r="F282" s="70">
        <f t="shared" si="128"/>
        <v>0</v>
      </c>
      <c r="G282" s="89">
        <f t="shared" si="129"/>
        <v>1.5</v>
      </c>
      <c r="H282" s="70">
        <f t="shared" si="119"/>
        <v>1</v>
      </c>
      <c r="I282" s="71">
        <f t="shared" si="139"/>
        <v>0</v>
      </c>
      <c r="J282" s="96"/>
      <c r="K282" s="96"/>
      <c r="L282" s="96"/>
      <c r="M282" s="96"/>
      <c r="N282" s="97"/>
      <c r="O282" s="97"/>
      <c r="P282" s="108">
        <f t="shared" si="135"/>
        <v>0</v>
      </c>
      <c r="Q282" s="75">
        <f t="shared" si="120"/>
        <v>0</v>
      </c>
      <c r="R282" s="91">
        <f>(SUMIF($B$21:B282,B282,$Q$21:Q282))</f>
        <v>0</v>
      </c>
      <c r="S282" s="93">
        <f t="shared" si="145"/>
        <v>-2.4166666666666665</v>
      </c>
      <c r="T282" s="32">
        <f t="shared" si="121"/>
        <v>0</v>
      </c>
      <c r="U282" s="94">
        <f t="shared" si="122"/>
        <v>0</v>
      </c>
      <c r="V282" s="9">
        <f t="shared" si="130"/>
        <v>0</v>
      </c>
      <c r="W282" s="9">
        <f t="shared" si="123"/>
        <v>0</v>
      </c>
      <c r="X282" s="9">
        <f t="shared" si="131"/>
        <v>0</v>
      </c>
      <c r="Y282" s="93">
        <f t="shared" si="124"/>
        <v>0</v>
      </c>
      <c r="Z282" s="93">
        <f t="shared" si="125"/>
        <v>0</v>
      </c>
      <c r="AA282" s="9">
        <f t="shared" si="140"/>
        <v>0</v>
      </c>
      <c r="AB282" s="100"/>
      <c r="AC282" s="101"/>
      <c r="AD282" s="9">
        <f t="shared" si="126"/>
        <v>0</v>
      </c>
      <c r="AE282" s="96"/>
      <c r="AF282" s="98"/>
      <c r="AG282" s="98"/>
      <c r="AH282" s="96"/>
      <c r="AI282" s="96"/>
      <c r="AJ282" s="96"/>
      <c r="AK282" s="99"/>
      <c r="AL282" s="9">
        <f t="shared" si="141"/>
        <v>0</v>
      </c>
      <c r="AM282" s="9">
        <f t="shared" si="142"/>
        <v>7</v>
      </c>
      <c r="AN282" s="9">
        <f t="shared" si="143"/>
        <v>0.125</v>
      </c>
      <c r="AO282" s="113"/>
      <c r="AP282" s="113"/>
      <c r="AQ282" s="113"/>
      <c r="AR282" s="113"/>
      <c r="AS282" s="34">
        <f t="shared" si="136"/>
        <v>44822</v>
      </c>
      <c r="AT282" s="14">
        <f t="shared" si="137"/>
        <v>0</v>
      </c>
      <c r="AU282" s="31"/>
      <c r="AV282" s="31"/>
      <c r="AW282" s="31"/>
      <c r="AX282" s="31"/>
      <c r="AY282" s="31"/>
      <c r="AZ282" s="31"/>
      <c r="BA282" s="31"/>
      <c r="BB282" s="31"/>
      <c r="BC282" s="31"/>
      <c r="BD282" s="31"/>
      <c r="BE282" s="31"/>
      <c r="BF282" s="31"/>
      <c r="BG282" s="31"/>
      <c r="BH282" s="31"/>
      <c r="BI282" s="31"/>
      <c r="BJ282" s="31"/>
      <c r="BK282" s="31"/>
      <c r="BL282" s="31"/>
      <c r="BM282" s="31"/>
      <c r="BN282" s="31"/>
      <c r="BO282" s="31"/>
      <c r="BP282" s="31"/>
      <c r="BQ282" s="31"/>
      <c r="BR282" s="31"/>
      <c r="BS282" s="31"/>
      <c r="BT282" s="31"/>
      <c r="BU282" s="35">
        <f t="shared" si="138"/>
        <v>0</v>
      </c>
    </row>
    <row r="283" spans="1:73" ht="27" customHeight="1" x14ac:dyDescent="0.15">
      <c r="A283" s="29">
        <f t="shared" si="144"/>
        <v>44823</v>
      </c>
      <c r="B283" s="13">
        <f t="shared" si="132"/>
        <v>38</v>
      </c>
      <c r="C283" s="13">
        <f t="shared" si="133"/>
        <v>1</v>
      </c>
      <c r="D283" s="88">
        <f t="shared" si="134"/>
        <v>1.25</v>
      </c>
      <c r="E283" s="70">
        <f t="shared" si="127"/>
        <v>0</v>
      </c>
      <c r="F283" s="70">
        <f t="shared" si="128"/>
        <v>0</v>
      </c>
      <c r="G283" s="89">
        <f t="shared" si="129"/>
        <v>1</v>
      </c>
      <c r="H283" s="70">
        <f t="shared" si="119"/>
        <v>1</v>
      </c>
      <c r="I283" s="71">
        <f t="shared" si="139"/>
        <v>0</v>
      </c>
      <c r="J283" s="96"/>
      <c r="K283" s="96"/>
      <c r="L283" s="96"/>
      <c r="M283" s="96"/>
      <c r="N283" s="97"/>
      <c r="O283" s="97"/>
      <c r="P283" s="108">
        <f t="shared" si="135"/>
        <v>0</v>
      </c>
      <c r="Q283" s="75">
        <f t="shared" si="120"/>
        <v>0</v>
      </c>
      <c r="R283" s="91">
        <f>(SUMIF($B$21:B283,B283,$Q$21:Q283))</f>
        <v>0</v>
      </c>
      <c r="S283" s="93">
        <f t="shared" si="145"/>
        <v>-2.4166666666666665</v>
      </c>
      <c r="T283" s="32">
        <f t="shared" si="121"/>
        <v>0</v>
      </c>
      <c r="U283" s="94">
        <f t="shared" si="122"/>
        <v>0</v>
      </c>
      <c r="V283" s="9">
        <f t="shared" si="130"/>
        <v>0</v>
      </c>
      <c r="W283" s="9">
        <f t="shared" si="123"/>
        <v>0</v>
      </c>
      <c r="X283" s="9">
        <f t="shared" si="131"/>
        <v>0</v>
      </c>
      <c r="Y283" s="93">
        <f t="shared" si="124"/>
        <v>0</v>
      </c>
      <c r="Z283" s="93">
        <f t="shared" si="125"/>
        <v>0</v>
      </c>
      <c r="AA283" s="9">
        <f t="shared" si="140"/>
        <v>0</v>
      </c>
      <c r="AB283" s="100"/>
      <c r="AC283" s="101"/>
      <c r="AD283" s="9">
        <f t="shared" si="126"/>
        <v>0</v>
      </c>
      <c r="AE283" s="96"/>
      <c r="AF283" s="98"/>
      <c r="AG283" s="98"/>
      <c r="AH283" s="96"/>
      <c r="AI283" s="96"/>
      <c r="AJ283" s="96"/>
      <c r="AK283" s="99"/>
      <c r="AL283" s="9">
        <f t="shared" si="141"/>
        <v>0</v>
      </c>
      <c r="AM283" s="9">
        <f t="shared" si="142"/>
        <v>7</v>
      </c>
      <c r="AN283" s="9">
        <f t="shared" si="143"/>
        <v>0.125</v>
      </c>
      <c r="AO283" s="113"/>
      <c r="AP283" s="113"/>
      <c r="AQ283" s="113"/>
      <c r="AR283" s="113"/>
      <c r="AS283" s="34">
        <f t="shared" si="136"/>
        <v>44823</v>
      </c>
      <c r="AT283" s="14">
        <f t="shared" si="137"/>
        <v>0</v>
      </c>
      <c r="AU283" s="31"/>
      <c r="AV283" s="31"/>
      <c r="AW283" s="31"/>
      <c r="AX283" s="31"/>
      <c r="AY283" s="31"/>
      <c r="AZ283" s="31"/>
      <c r="BA283" s="31"/>
      <c r="BB283" s="31"/>
      <c r="BC283" s="31"/>
      <c r="BD283" s="31"/>
      <c r="BE283" s="31"/>
      <c r="BF283" s="31"/>
      <c r="BG283" s="31"/>
      <c r="BH283" s="31"/>
      <c r="BI283" s="31"/>
      <c r="BJ283" s="31"/>
      <c r="BK283" s="31"/>
      <c r="BL283" s="31"/>
      <c r="BM283" s="31"/>
      <c r="BN283" s="31"/>
      <c r="BO283" s="31"/>
      <c r="BP283" s="31"/>
      <c r="BQ283" s="31"/>
      <c r="BR283" s="31"/>
      <c r="BS283" s="31"/>
      <c r="BT283" s="31"/>
      <c r="BU283" s="35">
        <f t="shared" si="138"/>
        <v>0</v>
      </c>
    </row>
    <row r="284" spans="1:73" ht="27" customHeight="1" x14ac:dyDescent="0.15">
      <c r="A284" s="29">
        <f t="shared" si="144"/>
        <v>44824</v>
      </c>
      <c r="B284" s="13">
        <f t="shared" si="132"/>
        <v>39</v>
      </c>
      <c r="C284" s="13">
        <f t="shared" si="133"/>
        <v>2</v>
      </c>
      <c r="D284" s="88">
        <f t="shared" si="134"/>
        <v>1.25</v>
      </c>
      <c r="E284" s="70">
        <f t="shared" si="127"/>
        <v>0</v>
      </c>
      <c r="F284" s="70">
        <f t="shared" si="128"/>
        <v>0</v>
      </c>
      <c r="G284" s="89">
        <f t="shared" si="129"/>
        <v>1</v>
      </c>
      <c r="H284" s="70">
        <f t="shared" si="119"/>
        <v>1</v>
      </c>
      <c r="I284" s="71">
        <f t="shared" si="139"/>
        <v>0</v>
      </c>
      <c r="J284" s="96"/>
      <c r="K284" s="96"/>
      <c r="L284" s="96"/>
      <c r="M284" s="96"/>
      <c r="N284" s="97"/>
      <c r="O284" s="97"/>
      <c r="P284" s="108">
        <f t="shared" si="135"/>
        <v>0</v>
      </c>
      <c r="Q284" s="75">
        <f t="shared" si="120"/>
        <v>0</v>
      </c>
      <c r="R284" s="91">
        <f>(SUMIF($B$21:B284,B284,$Q$21:Q284))</f>
        <v>0</v>
      </c>
      <c r="S284" s="93">
        <f t="shared" si="145"/>
        <v>-2.4166666666666665</v>
      </c>
      <c r="T284" s="32">
        <f t="shared" si="121"/>
        <v>0</v>
      </c>
      <c r="U284" s="94">
        <f t="shared" si="122"/>
        <v>0</v>
      </c>
      <c r="V284" s="9">
        <f t="shared" si="130"/>
        <v>0</v>
      </c>
      <c r="W284" s="9">
        <f t="shared" si="123"/>
        <v>0</v>
      </c>
      <c r="X284" s="9">
        <f t="shared" si="131"/>
        <v>0</v>
      </c>
      <c r="Y284" s="93">
        <f t="shared" si="124"/>
        <v>0</v>
      </c>
      <c r="Z284" s="93">
        <f t="shared" si="125"/>
        <v>0</v>
      </c>
      <c r="AA284" s="9">
        <f t="shared" si="140"/>
        <v>0</v>
      </c>
      <c r="AB284" s="100"/>
      <c r="AC284" s="101"/>
      <c r="AD284" s="9">
        <f t="shared" si="126"/>
        <v>0</v>
      </c>
      <c r="AE284" s="96"/>
      <c r="AF284" s="98"/>
      <c r="AG284" s="98"/>
      <c r="AH284" s="96"/>
      <c r="AI284" s="96"/>
      <c r="AJ284" s="96"/>
      <c r="AK284" s="99"/>
      <c r="AL284" s="9">
        <f t="shared" si="141"/>
        <v>0</v>
      </c>
      <c r="AM284" s="9">
        <f t="shared" si="142"/>
        <v>7</v>
      </c>
      <c r="AN284" s="9">
        <f t="shared" si="143"/>
        <v>0.125</v>
      </c>
      <c r="AO284" s="113"/>
      <c r="AP284" s="113"/>
      <c r="AQ284" s="113"/>
      <c r="AR284" s="113"/>
      <c r="AS284" s="34">
        <f t="shared" si="136"/>
        <v>44824</v>
      </c>
      <c r="AT284" s="14">
        <f t="shared" si="137"/>
        <v>0</v>
      </c>
      <c r="AU284" s="31"/>
      <c r="AV284" s="31"/>
      <c r="AW284" s="31"/>
      <c r="AX284" s="31"/>
      <c r="AY284" s="31"/>
      <c r="AZ284" s="31"/>
      <c r="BA284" s="31"/>
      <c r="BB284" s="31"/>
      <c r="BC284" s="31"/>
      <c r="BD284" s="31"/>
      <c r="BE284" s="31"/>
      <c r="BF284" s="31"/>
      <c r="BG284" s="31"/>
      <c r="BH284" s="31"/>
      <c r="BI284" s="31"/>
      <c r="BJ284" s="31"/>
      <c r="BK284" s="31"/>
      <c r="BL284" s="31"/>
      <c r="BM284" s="31"/>
      <c r="BN284" s="31"/>
      <c r="BO284" s="31"/>
      <c r="BP284" s="31"/>
      <c r="BQ284" s="31"/>
      <c r="BR284" s="31"/>
      <c r="BS284" s="31"/>
      <c r="BT284" s="31"/>
      <c r="BU284" s="35">
        <f t="shared" si="138"/>
        <v>0</v>
      </c>
    </row>
    <row r="285" spans="1:73" ht="27" customHeight="1" x14ac:dyDescent="0.15">
      <c r="A285" s="29">
        <f t="shared" si="144"/>
        <v>44825</v>
      </c>
      <c r="B285" s="13">
        <f t="shared" si="132"/>
        <v>39</v>
      </c>
      <c r="C285" s="13">
        <f t="shared" si="133"/>
        <v>3</v>
      </c>
      <c r="D285" s="88">
        <f t="shared" si="134"/>
        <v>1.25</v>
      </c>
      <c r="E285" s="70">
        <f t="shared" si="127"/>
        <v>0</v>
      </c>
      <c r="F285" s="70">
        <f t="shared" si="128"/>
        <v>0</v>
      </c>
      <c r="G285" s="89">
        <f t="shared" si="129"/>
        <v>1</v>
      </c>
      <c r="H285" s="70">
        <f t="shared" si="119"/>
        <v>1</v>
      </c>
      <c r="I285" s="71">
        <f t="shared" si="139"/>
        <v>0</v>
      </c>
      <c r="J285" s="96"/>
      <c r="K285" s="96"/>
      <c r="L285" s="96"/>
      <c r="M285" s="96"/>
      <c r="N285" s="97"/>
      <c r="O285" s="97"/>
      <c r="P285" s="108">
        <f t="shared" si="135"/>
        <v>0</v>
      </c>
      <c r="Q285" s="75">
        <f t="shared" si="120"/>
        <v>0</v>
      </c>
      <c r="R285" s="91">
        <f>(SUMIF($B$21:B285,B285,$Q$21:Q285))</f>
        <v>0</v>
      </c>
      <c r="S285" s="93">
        <f t="shared" si="145"/>
        <v>-2.4166666666666665</v>
      </c>
      <c r="T285" s="32">
        <f t="shared" si="121"/>
        <v>0</v>
      </c>
      <c r="U285" s="94">
        <f t="shared" si="122"/>
        <v>0</v>
      </c>
      <c r="V285" s="9">
        <f t="shared" si="130"/>
        <v>0</v>
      </c>
      <c r="W285" s="9">
        <f t="shared" si="123"/>
        <v>0</v>
      </c>
      <c r="X285" s="9">
        <f t="shared" si="131"/>
        <v>0</v>
      </c>
      <c r="Y285" s="93">
        <f t="shared" si="124"/>
        <v>0</v>
      </c>
      <c r="Z285" s="93">
        <f t="shared" si="125"/>
        <v>0</v>
      </c>
      <c r="AA285" s="9">
        <f t="shared" si="140"/>
        <v>0</v>
      </c>
      <c r="AB285" s="100"/>
      <c r="AC285" s="101"/>
      <c r="AD285" s="9">
        <f t="shared" si="126"/>
        <v>0</v>
      </c>
      <c r="AE285" s="96"/>
      <c r="AF285" s="98"/>
      <c r="AG285" s="98"/>
      <c r="AH285" s="96"/>
      <c r="AI285" s="96"/>
      <c r="AJ285" s="96"/>
      <c r="AK285" s="99"/>
      <c r="AL285" s="9">
        <f t="shared" si="141"/>
        <v>0</v>
      </c>
      <c r="AM285" s="9">
        <f t="shared" si="142"/>
        <v>7</v>
      </c>
      <c r="AN285" s="9">
        <f t="shared" si="143"/>
        <v>0.125</v>
      </c>
      <c r="AO285" s="113"/>
      <c r="AP285" s="113"/>
      <c r="AQ285" s="113"/>
      <c r="AR285" s="113"/>
      <c r="AS285" s="34">
        <f t="shared" si="136"/>
        <v>44825</v>
      </c>
      <c r="AT285" s="14">
        <f t="shared" si="137"/>
        <v>0</v>
      </c>
      <c r="AU285" s="31"/>
      <c r="AV285" s="31"/>
      <c r="AW285" s="31"/>
      <c r="AX285" s="31"/>
      <c r="AY285" s="31"/>
      <c r="AZ285" s="31"/>
      <c r="BA285" s="31"/>
      <c r="BB285" s="31"/>
      <c r="BC285" s="31"/>
      <c r="BD285" s="31"/>
      <c r="BE285" s="31"/>
      <c r="BF285" s="31"/>
      <c r="BG285" s="31"/>
      <c r="BH285" s="31"/>
      <c r="BI285" s="31"/>
      <c r="BJ285" s="31"/>
      <c r="BK285" s="31"/>
      <c r="BL285" s="31"/>
      <c r="BM285" s="31"/>
      <c r="BN285" s="31"/>
      <c r="BO285" s="31"/>
      <c r="BP285" s="31"/>
      <c r="BQ285" s="31"/>
      <c r="BR285" s="31"/>
      <c r="BS285" s="31"/>
      <c r="BT285" s="31"/>
      <c r="BU285" s="35">
        <f t="shared" si="138"/>
        <v>0</v>
      </c>
    </row>
    <row r="286" spans="1:73" ht="27" customHeight="1" x14ac:dyDescent="0.15">
      <c r="A286" s="29">
        <f t="shared" si="144"/>
        <v>44826</v>
      </c>
      <c r="B286" s="13">
        <f t="shared" si="132"/>
        <v>39</v>
      </c>
      <c r="C286" s="13">
        <f t="shared" si="133"/>
        <v>4</v>
      </c>
      <c r="D286" s="88">
        <f t="shared" si="134"/>
        <v>1.25</v>
      </c>
      <c r="E286" s="70">
        <f t="shared" si="127"/>
        <v>0</v>
      </c>
      <c r="F286" s="70">
        <f t="shared" si="128"/>
        <v>0</v>
      </c>
      <c r="G286" s="89">
        <f t="shared" si="129"/>
        <v>1</v>
      </c>
      <c r="H286" s="70">
        <f t="shared" si="119"/>
        <v>1</v>
      </c>
      <c r="I286" s="71">
        <f t="shared" si="139"/>
        <v>0</v>
      </c>
      <c r="J286" s="96"/>
      <c r="K286" s="96"/>
      <c r="L286" s="96"/>
      <c r="M286" s="96"/>
      <c r="N286" s="97"/>
      <c r="O286" s="97"/>
      <c r="P286" s="108">
        <f t="shared" si="135"/>
        <v>0</v>
      </c>
      <c r="Q286" s="75">
        <f t="shared" si="120"/>
        <v>0</v>
      </c>
      <c r="R286" s="91">
        <f>(SUMIF($B$21:B286,B286,$Q$21:Q286))</f>
        <v>0</v>
      </c>
      <c r="S286" s="93">
        <f t="shared" si="145"/>
        <v>-2.4166666666666665</v>
      </c>
      <c r="T286" s="32">
        <f t="shared" si="121"/>
        <v>0</v>
      </c>
      <c r="U286" s="94">
        <f t="shared" si="122"/>
        <v>0</v>
      </c>
      <c r="V286" s="9">
        <f t="shared" si="130"/>
        <v>0</v>
      </c>
      <c r="W286" s="9">
        <f t="shared" si="123"/>
        <v>0</v>
      </c>
      <c r="X286" s="9">
        <f t="shared" si="131"/>
        <v>0</v>
      </c>
      <c r="Y286" s="93">
        <f t="shared" si="124"/>
        <v>0</v>
      </c>
      <c r="Z286" s="93">
        <f t="shared" si="125"/>
        <v>0</v>
      </c>
      <c r="AA286" s="9">
        <f t="shared" si="140"/>
        <v>0</v>
      </c>
      <c r="AB286" s="100"/>
      <c r="AC286" s="101"/>
      <c r="AD286" s="9">
        <f t="shared" si="126"/>
        <v>0</v>
      </c>
      <c r="AE286" s="96"/>
      <c r="AF286" s="98"/>
      <c r="AG286" s="98"/>
      <c r="AH286" s="96"/>
      <c r="AI286" s="96"/>
      <c r="AJ286" s="96"/>
      <c r="AK286" s="99"/>
      <c r="AL286" s="9">
        <f t="shared" si="141"/>
        <v>0</v>
      </c>
      <c r="AM286" s="9">
        <f t="shared" si="142"/>
        <v>7</v>
      </c>
      <c r="AN286" s="9">
        <f t="shared" si="143"/>
        <v>0.125</v>
      </c>
      <c r="AO286" s="113"/>
      <c r="AP286" s="113"/>
      <c r="AQ286" s="113"/>
      <c r="AR286" s="113"/>
      <c r="AS286" s="34">
        <f t="shared" si="136"/>
        <v>44826</v>
      </c>
      <c r="AT286" s="14">
        <f t="shared" si="137"/>
        <v>0</v>
      </c>
      <c r="AU286" s="31"/>
      <c r="AV286" s="31"/>
      <c r="AW286" s="31"/>
      <c r="AX286" s="31"/>
      <c r="AY286" s="31"/>
      <c r="AZ286" s="31"/>
      <c r="BA286" s="31"/>
      <c r="BB286" s="31"/>
      <c r="BC286" s="31"/>
      <c r="BD286" s="31"/>
      <c r="BE286" s="31"/>
      <c r="BF286" s="31"/>
      <c r="BG286" s="31"/>
      <c r="BH286" s="31"/>
      <c r="BI286" s="31"/>
      <c r="BJ286" s="31"/>
      <c r="BK286" s="31"/>
      <c r="BL286" s="31"/>
      <c r="BM286" s="31"/>
      <c r="BN286" s="31"/>
      <c r="BO286" s="31"/>
      <c r="BP286" s="31"/>
      <c r="BQ286" s="31"/>
      <c r="BR286" s="31"/>
      <c r="BS286" s="31"/>
      <c r="BT286" s="31"/>
      <c r="BU286" s="35">
        <f t="shared" si="138"/>
        <v>0</v>
      </c>
    </row>
    <row r="287" spans="1:73" ht="27" customHeight="1" x14ac:dyDescent="0.15">
      <c r="A287" s="29">
        <f t="shared" si="144"/>
        <v>44827</v>
      </c>
      <c r="B287" s="13">
        <f t="shared" si="132"/>
        <v>39</v>
      </c>
      <c r="C287" s="13">
        <f t="shared" si="133"/>
        <v>5</v>
      </c>
      <c r="D287" s="88">
        <f t="shared" si="134"/>
        <v>1.25</v>
      </c>
      <c r="E287" s="70">
        <f t="shared" si="127"/>
        <v>0</v>
      </c>
      <c r="F287" s="70">
        <f t="shared" si="128"/>
        <v>0</v>
      </c>
      <c r="G287" s="89">
        <f t="shared" si="129"/>
        <v>1</v>
      </c>
      <c r="H287" s="70">
        <f t="shared" si="119"/>
        <v>1</v>
      </c>
      <c r="I287" s="71">
        <f t="shared" si="139"/>
        <v>0</v>
      </c>
      <c r="J287" s="96"/>
      <c r="K287" s="96"/>
      <c r="L287" s="96"/>
      <c r="M287" s="96"/>
      <c r="N287" s="97"/>
      <c r="O287" s="97"/>
      <c r="P287" s="108">
        <f t="shared" si="135"/>
        <v>0</v>
      </c>
      <c r="Q287" s="75">
        <f t="shared" si="120"/>
        <v>0</v>
      </c>
      <c r="R287" s="91">
        <f>(SUMIF($B$21:B287,B287,$Q$21:Q287))</f>
        <v>0</v>
      </c>
      <c r="S287" s="93">
        <f t="shared" si="145"/>
        <v>-2.4166666666666665</v>
      </c>
      <c r="T287" s="32">
        <f t="shared" si="121"/>
        <v>0</v>
      </c>
      <c r="U287" s="94">
        <f t="shared" si="122"/>
        <v>0</v>
      </c>
      <c r="V287" s="9">
        <f t="shared" si="130"/>
        <v>0</v>
      </c>
      <c r="W287" s="9">
        <f t="shared" si="123"/>
        <v>0</v>
      </c>
      <c r="X287" s="9">
        <f t="shared" si="131"/>
        <v>0</v>
      </c>
      <c r="Y287" s="93">
        <f t="shared" si="124"/>
        <v>0</v>
      </c>
      <c r="Z287" s="93">
        <f t="shared" si="125"/>
        <v>0</v>
      </c>
      <c r="AA287" s="9">
        <f t="shared" si="140"/>
        <v>0</v>
      </c>
      <c r="AB287" s="100"/>
      <c r="AC287" s="101"/>
      <c r="AD287" s="9">
        <f t="shared" si="126"/>
        <v>0</v>
      </c>
      <c r="AE287" s="96"/>
      <c r="AF287" s="98"/>
      <c r="AG287" s="98"/>
      <c r="AH287" s="96"/>
      <c r="AI287" s="96"/>
      <c r="AJ287" s="96"/>
      <c r="AK287" s="99"/>
      <c r="AL287" s="9">
        <f t="shared" si="141"/>
        <v>0</v>
      </c>
      <c r="AM287" s="9">
        <f t="shared" si="142"/>
        <v>7</v>
      </c>
      <c r="AN287" s="9">
        <f t="shared" si="143"/>
        <v>0.125</v>
      </c>
      <c r="AO287" s="113"/>
      <c r="AP287" s="113"/>
      <c r="AQ287" s="113"/>
      <c r="AR287" s="113"/>
      <c r="AS287" s="34">
        <f t="shared" si="136"/>
        <v>44827</v>
      </c>
      <c r="AT287" s="14">
        <f t="shared" si="137"/>
        <v>0</v>
      </c>
      <c r="AU287" s="31"/>
      <c r="AV287" s="31"/>
      <c r="AW287" s="31"/>
      <c r="AX287" s="31"/>
      <c r="AY287" s="31"/>
      <c r="AZ287" s="31"/>
      <c r="BA287" s="31"/>
      <c r="BB287" s="31"/>
      <c r="BC287" s="31"/>
      <c r="BD287" s="31"/>
      <c r="BE287" s="31"/>
      <c r="BF287" s="31"/>
      <c r="BG287" s="31"/>
      <c r="BH287" s="31"/>
      <c r="BI287" s="31"/>
      <c r="BJ287" s="31"/>
      <c r="BK287" s="31"/>
      <c r="BL287" s="31"/>
      <c r="BM287" s="31"/>
      <c r="BN287" s="31"/>
      <c r="BO287" s="31"/>
      <c r="BP287" s="31"/>
      <c r="BQ287" s="31"/>
      <c r="BR287" s="31"/>
      <c r="BS287" s="31"/>
      <c r="BT287" s="31"/>
      <c r="BU287" s="35">
        <f t="shared" si="138"/>
        <v>0</v>
      </c>
    </row>
    <row r="288" spans="1:73" ht="27" customHeight="1" x14ac:dyDescent="0.15">
      <c r="A288" s="29">
        <f t="shared" si="144"/>
        <v>44828</v>
      </c>
      <c r="B288" s="13">
        <f t="shared" si="132"/>
        <v>39</v>
      </c>
      <c r="C288" s="13">
        <f t="shared" si="133"/>
        <v>6</v>
      </c>
      <c r="D288" s="88">
        <f t="shared" si="134"/>
        <v>1.25</v>
      </c>
      <c r="E288" s="70">
        <f t="shared" si="127"/>
        <v>0</v>
      </c>
      <c r="F288" s="70">
        <f t="shared" si="128"/>
        <v>0</v>
      </c>
      <c r="G288" s="89">
        <f t="shared" si="129"/>
        <v>1</v>
      </c>
      <c r="H288" s="70">
        <f t="shared" si="119"/>
        <v>1</v>
      </c>
      <c r="I288" s="71">
        <f t="shared" si="139"/>
        <v>0</v>
      </c>
      <c r="J288" s="96"/>
      <c r="K288" s="96"/>
      <c r="L288" s="96"/>
      <c r="M288" s="96"/>
      <c r="N288" s="97"/>
      <c r="O288" s="97"/>
      <c r="P288" s="108">
        <f t="shared" si="135"/>
        <v>0</v>
      </c>
      <c r="Q288" s="75">
        <f t="shared" si="120"/>
        <v>0</v>
      </c>
      <c r="R288" s="91">
        <f>(SUMIF($B$21:B288,B288,$Q$21:Q288))</f>
        <v>0</v>
      </c>
      <c r="S288" s="93">
        <f t="shared" si="145"/>
        <v>-2.4166666666666665</v>
      </c>
      <c r="T288" s="32">
        <f t="shared" si="121"/>
        <v>0</v>
      </c>
      <c r="U288" s="94">
        <f t="shared" si="122"/>
        <v>0</v>
      </c>
      <c r="V288" s="9">
        <f t="shared" si="130"/>
        <v>0</v>
      </c>
      <c r="W288" s="9">
        <f t="shared" si="123"/>
        <v>0</v>
      </c>
      <c r="X288" s="9">
        <f t="shared" si="131"/>
        <v>0</v>
      </c>
      <c r="Y288" s="93">
        <f t="shared" si="124"/>
        <v>0</v>
      </c>
      <c r="Z288" s="93">
        <f t="shared" si="125"/>
        <v>0</v>
      </c>
      <c r="AA288" s="9">
        <f t="shared" si="140"/>
        <v>0</v>
      </c>
      <c r="AB288" s="100"/>
      <c r="AC288" s="101"/>
      <c r="AD288" s="9">
        <f t="shared" si="126"/>
        <v>0</v>
      </c>
      <c r="AE288" s="96"/>
      <c r="AF288" s="98"/>
      <c r="AG288" s="98"/>
      <c r="AH288" s="96"/>
      <c r="AI288" s="96"/>
      <c r="AJ288" s="96"/>
      <c r="AK288" s="99"/>
      <c r="AL288" s="9">
        <f t="shared" si="141"/>
        <v>0</v>
      </c>
      <c r="AM288" s="9">
        <f t="shared" si="142"/>
        <v>7</v>
      </c>
      <c r="AN288" s="9">
        <f t="shared" si="143"/>
        <v>0.125</v>
      </c>
      <c r="AO288" s="113"/>
      <c r="AP288" s="113"/>
      <c r="AQ288" s="113"/>
      <c r="AR288" s="113"/>
      <c r="AS288" s="34">
        <f t="shared" si="136"/>
        <v>44828</v>
      </c>
      <c r="AT288" s="14">
        <f t="shared" si="137"/>
        <v>0</v>
      </c>
      <c r="AU288" s="31"/>
      <c r="AV288" s="31"/>
      <c r="AW288" s="31"/>
      <c r="AX288" s="31"/>
      <c r="AY288" s="31"/>
      <c r="AZ288" s="31"/>
      <c r="BA288" s="31"/>
      <c r="BB288" s="31"/>
      <c r="BC288" s="31"/>
      <c r="BD288" s="31"/>
      <c r="BE288" s="31"/>
      <c r="BF288" s="31"/>
      <c r="BG288" s="31"/>
      <c r="BH288" s="31"/>
      <c r="BI288" s="31"/>
      <c r="BJ288" s="31"/>
      <c r="BK288" s="31"/>
      <c r="BL288" s="31"/>
      <c r="BM288" s="31"/>
      <c r="BN288" s="31"/>
      <c r="BO288" s="31"/>
      <c r="BP288" s="31"/>
      <c r="BQ288" s="31"/>
      <c r="BR288" s="31"/>
      <c r="BS288" s="31"/>
      <c r="BT288" s="31"/>
      <c r="BU288" s="35">
        <f t="shared" si="138"/>
        <v>0</v>
      </c>
    </row>
    <row r="289" spans="1:73" ht="27" customHeight="1" x14ac:dyDescent="0.15">
      <c r="A289" s="29">
        <f t="shared" si="144"/>
        <v>44829</v>
      </c>
      <c r="B289" s="13">
        <f t="shared" si="132"/>
        <v>39</v>
      </c>
      <c r="C289" s="13">
        <f t="shared" si="133"/>
        <v>7</v>
      </c>
      <c r="D289" s="88">
        <f t="shared" si="134"/>
        <v>1.25</v>
      </c>
      <c r="E289" s="70">
        <f t="shared" si="127"/>
        <v>0</v>
      </c>
      <c r="F289" s="70">
        <f t="shared" si="128"/>
        <v>0</v>
      </c>
      <c r="G289" s="89">
        <f t="shared" si="129"/>
        <v>1.5</v>
      </c>
      <c r="H289" s="70">
        <f t="shared" si="119"/>
        <v>1</v>
      </c>
      <c r="I289" s="71">
        <f t="shared" si="139"/>
        <v>0</v>
      </c>
      <c r="J289" s="96"/>
      <c r="K289" s="96"/>
      <c r="L289" s="96"/>
      <c r="M289" s="96"/>
      <c r="N289" s="97"/>
      <c r="O289" s="97"/>
      <c r="P289" s="108">
        <f t="shared" si="135"/>
        <v>0</v>
      </c>
      <c r="Q289" s="75">
        <f t="shared" si="120"/>
        <v>0</v>
      </c>
      <c r="R289" s="91">
        <f>(SUMIF($B$21:B289,B289,$Q$21:Q289))</f>
        <v>0</v>
      </c>
      <c r="S289" s="93">
        <f t="shared" si="145"/>
        <v>-2.4166666666666665</v>
      </c>
      <c r="T289" s="32">
        <f t="shared" si="121"/>
        <v>0</v>
      </c>
      <c r="U289" s="94">
        <f t="shared" si="122"/>
        <v>0</v>
      </c>
      <c r="V289" s="9">
        <f t="shared" si="130"/>
        <v>0</v>
      </c>
      <c r="W289" s="9">
        <f t="shared" si="123"/>
        <v>0</v>
      </c>
      <c r="X289" s="9">
        <f t="shared" si="131"/>
        <v>0</v>
      </c>
      <c r="Y289" s="93">
        <f t="shared" si="124"/>
        <v>0</v>
      </c>
      <c r="Z289" s="93">
        <f t="shared" si="125"/>
        <v>0</v>
      </c>
      <c r="AA289" s="9">
        <f t="shared" si="140"/>
        <v>0</v>
      </c>
      <c r="AB289" s="100"/>
      <c r="AC289" s="101"/>
      <c r="AD289" s="9">
        <f t="shared" si="126"/>
        <v>0</v>
      </c>
      <c r="AE289" s="96"/>
      <c r="AF289" s="98"/>
      <c r="AG289" s="98"/>
      <c r="AH289" s="96"/>
      <c r="AI289" s="96"/>
      <c r="AJ289" s="96"/>
      <c r="AK289" s="99"/>
      <c r="AL289" s="9">
        <f t="shared" si="141"/>
        <v>0</v>
      </c>
      <c r="AM289" s="9">
        <f t="shared" si="142"/>
        <v>7</v>
      </c>
      <c r="AN289" s="9">
        <f t="shared" si="143"/>
        <v>0.125</v>
      </c>
      <c r="AO289" s="113"/>
      <c r="AP289" s="113"/>
      <c r="AQ289" s="113"/>
      <c r="AR289" s="113"/>
      <c r="AS289" s="34">
        <f t="shared" si="136"/>
        <v>44829</v>
      </c>
      <c r="AT289" s="14">
        <f t="shared" si="137"/>
        <v>0</v>
      </c>
      <c r="AU289" s="31"/>
      <c r="AV289" s="31"/>
      <c r="AW289" s="31"/>
      <c r="AX289" s="31"/>
      <c r="AY289" s="31"/>
      <c r="AZ289" s="31"/>
      <c r="BA289" s="31"/>
      <c r="BB289" s="31"/>
      <c r="BC289" s="31"/>
      <c r="BD289" s="31"/>
      <c r="BE289" s="31"/>
      <c r="BF289" s="31"/>
      <c r="BG289" s="31"/>
      <c r="BH289" s="31"/>
      <c r="BI289" s="31"/>
      <c r="BJ289" s="31"/>
      <c r="BK289" s="31"/>
      <c r="BL289" s="31"/>
      <c r="BM289" s="31"/>
      <c r="BN289" s="31"/>
      <c r="BO289" s="31"/>
      <c r="BP289" s="31"/>
      <c r="BQ289" s="31"/>
      <c r="BR289" s="31"/>
      <c r="BS289" s="31"/>
      <c r="BT289" s="31"/>
      <c r="BU289" s="35">
        <f t="shared" si="138"/>
        <v>0</v>
      </c>
    </row>
    <row r="290" spans="1:73" ht="27" customHeight="1" x14ac:dyDescent="0.15">
      <c r="A290" s="29">
        <f t="shared" si="144"/>
        <v>44830</v>
      </c>
      <c r="B290" s="13">
        <f t="shared" si="132"/>
        <v>39</v>
      </c>
      <c r="C290" s="13">
        <f t="shared" si="133"/>
        <v>1</v>
      </c>
      <c r="D290" s="88">
        <f t="shared" si="134"/>
        <v>1.25</v>
      </c>
      <c r="E290" s="70">
        <f t="shared" si="127"/>
        <v>0</v>
      </c>
      <c r="F290" s="70">
        <f t="shared" si="128"/>
        <v>0</v>
      </c>
      <c r="G290" s="89">
        <f t="shared" si="129"/>
        <v>1</v>
      </c>
      <c r="H290" s="70">
        <f t="shared" si="119"/>
        <v>1</v>
      </c>
      <c r="I290" s="71">
        <f t="shared" si="139"/>
        <v>0</v>
      </c>
      <c r="J290" s="96"/>
      <c r="K290" s="96"/>
      <c r="L290" s="96"/>
      <c r="M290" s="96"/>
      <c r="N290" s="97"/>
      <c r="O290" s="97"/>
      <c r="P290" s="108">
        <f t="shared" si="135"/>
        <v>0</v>
      </c>
      <c r="Q290" s="75">
        <f t="shared" si="120"/>
        <v>0</v>
      </c>
      <c r="R290" s="91">
        <f>(SUMIF($B$21:B290,B290,$Q$21:Q290))</f>
        <v>0</v>
      </c>
      <c r="S290" s="93">
        <f t="shared" si="145"/>
        <v>-2.4166666666666665</v>
      </c>
      <c r="T290" s="32">
        <f t="shared" si="121"/>
        <v>0</v>
      </c>
      <c r="U290" s="94">
        <f t="shared" si="122"/>
        <v>0</v>
      </c>
      <c r="V290" s="9">
        <f t="shared" si="130"/>
        <v>0</v>
      </c>
      <c r="W290" s="9">
        <f t="shared" si="123"/>
        <v>0</v>
      </c>
      <c r="X290" s="9">
        <f t="shared" si="131"/>
        <v>0</v>
      </c>
      <c r="Y290" s="93">
        <f t="shared" si="124"/>
        <v>0</v>
      </c>
      <c r="Z290" s="93">
        <f t="shared" si="125"/>
        <v>0</v>
      </c>
      <c r="AA290" s="9">
        <f t="shared" si="140"/>
        <v>0</v>
      </c>
      <c r="AB290" s="100"/>
      <c r="AC290" s="101"/>
      <c r="AD290" s="9">
        <f t="shared" si="126"/>
        <v>0</v>
      </c>
      <c r="AE290" s="96"/>
      <c r="AF290" s="98"/>
      <c r="AG290" s="98"/>
      <c r="AH290" s="96"/>
      <c r="AI290" s="96"/>
      <c r="AJ290" s="96"/>
      <c r="AK290" s="99"/>
      <c r="AL290" s="9">
        <f t="shared" si="141"/>
        <v>0</v>
      </c>
      <c r="AM290" s="9">
        <f t="shared" si="142"/>
        <v>7</v>
      </c>
      <c r="AN290" s="9">
        <f t="shared" si="143"/>
        <v>0.125</v>
      </c>
      <c r="AO290" s="113"/>
      <c r="AP290" s="113"/>
      <c r="AQ290" s="113"/>
      <c r="AR290" s="113"/>
      <c r="AS290" s="34">
        <f t="shared" si="136"/>
        <v>44830</v>
      </c>
      <c r="AT290" s="14">
        <f t="shared" si="137"/>
        <v>0</v>
      </c>
      <c r="AU290" s="31"/>
      <c r="AV290" s="31"/>
      <c r="AW290" s="31"/>
      <c r="AX290" s="31"/>
      <c r="AY290" s="31"/>
      <c r="AZ290" s="31"/>
      <c r="BA290" s="31"/>
      <c r="BB290" s="31"/>
      <c r="BC290" s="31"/>
      <c r="BD290" s="31"/>
      <c r="BE290" s="31"/>
      <c r="BF290" s="31"/>
      <c r="BG290" s="31"/>
      <c r="BH290" s="31"/>
      <c r="BI290" s="31"/>
      <c r="BJ290" s="31"/>
      <c r="BK290" s="31"/>
      <c r="BL290" s="31"/>
      <c r="BM290" s="31"/>
      <c r="BN290" s="31"/>
      <c r="BO290" s="31"/>
      <c r="BP290" s="31"/>
      <c r="BQ290" s="31"/>
      <c r="BR290" s="31"/>
      <c r="BS290" s="31"/>
      <c r="BT290" s="31"/>
      <c r="BU290" s="35">
        <f t="shared" si="138"/>
        <v>0</v>
      </c>
    </row>
    <row r="291" spans="1:73" ht="27" customHeight="1" x14ac:dyDescent="0.15">
      <c r="A291" s="29">
        <f t="shared" si="144"/>
        <v>44831</v>
      </c>
      <c r="B291" s="13">
        <f t="shared" si="132"/>
        <v>40</v>
      </c>
      <c r="C291" s="13">
        <f t="shared" si="133"/>
        <v>2</v>
      </c>
      <c r="D291" s="88">
        <f t="shared" si="134"/>
        <v>1.25</v>
      </c>
      <c r="E291" s="70">
        <f t="shared" si="127"/>
        <v>0</v>
      </c>
      <c r="F291" s="70">
        <f t="shared" si="128"/>
        <v>0</v>
      </c>
      <c r="G291" s="89">
        <f t="shared" si="129"/>
        <v>1</v>
      </c>
      <c r="H291" s="70">
        <f t="shared" si="119"/>
        <v>1</v>
      </c>
      <c r="I291" s="71">
        <f t="shared" si="139"/>
        <v>0</v>
      </c>
      <c r="J291" s="96"/>
      <c r="K291" s="96"/>
      <c r="L291" s="96"/>
      <c r="M291" s="96"/>
      <c r="N291" s="97"/>
      <c r="O291" s="97"/>
      <c r="P291" s="108">
        <f t="shared" si="135"/>
        <v>0</v>
      </c>
      <c r="Q291" s="75">
        <f t="shared" si="120"/>
        <v>0</v>
      </c>
      <c r="R291" s="91">
        <f>(SUMIF($B$21:B291,B291,$Q$21:Q291))</f>
        <v>0</v>
      </c>
      <c r="S291" s="93">
        <f t="shared" si="145"/>
        <v>-2.4166666666666665</v>
      </c>
      <c r="T291" s="32">
        <f t="shared" si="121"/>
        <v>0</v>
      </c>
      <c r="U291" s="94">
        <f t="shared" si="122"/>
        <v>0</v>
      </c>
      <c r="V291" s="9">
        <f t="shared" si="130"/>
        <v>0</v>
      </c>
      <c r="W291" s="9">
        <f t="shared" si="123"/>
        <v>0</v>
      </c>
      <c r="X291" s="9">
        <f t="shared" si="131"/>
        <v>0</v>
      </c>
      <c r="Y291" s="93">
        <f t="shared" si="124"/>
        <v>0</v>
      </c>
      <c r="Z291" s="93">
        <f t="shared" si="125"/>
        <v>0</v>
      </c>
      <c r="AA291" s="9">
        <f t="shared" si="140"/>
        <v>0</v>
      </c>
      <c r="AB291" s="100"/>
      <c r="AC291" s="101"/>
      <c r="AD291" s="9">
        <f t="shared" si="126"/>
        <v>0</v>
      </c>
      <c r="AE291" s="96"/>
      <c r="AF291" s="98"/>
      <c r="AG291" s="98"/>
      <c r="AH291" s="96"/>
      <c r="AI291" s="96"/>
      <c r="AJ291" s="96"/>
      <c r="AK291" s="99"/>
      <c r="AL291" s="9">
        <f t="shared" si="141"/>
        <v>0</v>
      </c>
      <c r="AM291" s="9">
        <f t="shared" si="142"/>
        <v>7</v>
      </c>
      <c r="AN291" s="9">
        <f t="shared" si="143"/>
        <v>0.125</v>
      </c>
      <c r="AO291" s="113"/>
      <c r="AP291" s="113"/>
      <c r="AQ291" s="113"/>
      <c r="AR291" s="113"/>
      <c r="AS291" s="34">
        <f t="shared" si="136"/>
        <v>44831</v>
      </c>
      <c r="AT291" s="14">
        <f t="shared" si="137"/>
        <v>0</v>
      </c>
      <c r="AU291" s="31"/>
      <c r="AV291" s="31"/>
      <c r="AW291" s="31"/>
      <c r="AX291" s="31"/>
      <c r="AY291" s="31"/>
      <c r="AZ291" s="31"/>
      <c r="BA291" s="31"/>
      <c r="BB291" s="31"/>
      <c r="BC291" s="31"/>
      <c r="BD291" s="31"/>
      <c r="BE291" s="31"/>
      <c r="BF291" s="31"/>
      <c r="BG291" s="31"/>
      <c r="BH291" s="31"/>
      <c r="BI291" s="31"/>
      <c r="BJ291" s="31"/>
      <c r="BK291" s="31"/>
      <c r="BL291" s="31"/>
      <c r="BM291" s="31"/>
      <c r="BN291" s="31"/>
      <c r="BO291" s="31"/>
      <c r="BP291" s="31"/>
      <c r="BQ291" s="31"/>
      <c r="BR291" s="31"/>
      <c r="BS291" s="31"/>
      <c r="BT291" s="31"/>
      <c r="BU291" s="35">
        <f t="shared" si="138"/>
        <v>0</v>
      </c>
    </row>
    <row r="292" spans="1:73" ht="27" customHeight="1" x14ac:dyDescent="0.15">
      <c r="A292" s="29">
        <f t="shared" si="144"/>
        <v>44832</v>
      </c>
      <c r="B292" s="13">
        <f t="shared" si="132"/>
        <v>40</v>
      </c>
      <c r="C292" s="13">
        <f t="shared" si="133"/>
        <v>3</v>
      </c>
      <c r="D292" s="88">
        <f t="shared" si="134"/>
        <v>1.25</v>
      </c>
      <c r="E292" s="70">
        <f t="shared" si="127"/>
        <v>0</v>
      </c>
      <c r="F292" s="70">
        <f t="shared" si="128"/>
        <v>0</v>
      </c>
      <c r="G292" s="89">
        <f t="shared" si="129"/>
        <v>1</v>
      </c>
      <c r="H292" s="70">
        <f t="shared" si="119"/>
        <v>1</v>
      </c>
      <c r="I292" s="71">
        <f t="shared" si="139"/>
        <v>0</v>
      </c>
      <c r="J292" s="96"/>
      <c r="K292" s="96"/>
      <c r="L292" s="96"/>
      <c r="M292" s="96"/>
      <c r="N292" s="97"/>
      <c r="O292" s="97"/>
      <c r="P292" s="108">
        <f t="shared" si="135"/>
        <v>0</v>
      </c>
      <c r="Q292" s="75">
        <f t="shared" si="120"/>
        <v>0</v>
      </c>
      <c r="R292" s="91">
        <f>(SUMIF($B$21:B292,B292,$Q$21:Q292))</f>
        <v>0</v>
      </c>
      <c r="S292" s="93">
        <f t="shared" si="145"/>
        <v>-2.4166666666666665</v>
      </c>
      <c r="T292" s="32">
        <f t="shared" si="121"/>
        <v>0</v>
      </c>
      <c r="U292" s="94">
        <f t="shared" si="122"/>
        <v>0</v>
      </c>
      <c r="V292" s="9">
        <f t="shared" si="130"/>
        <v>0</v>
      </c>
      <c r="W292" s="9">
        <f t="shared" si="123"/>
        <v>0</v>
      </c>
      <c r="X292" s="9">
        <f t="shared" si="131"/>
        <v>0</v>
      </c>
      <c r="Y292" s="93">
        <f t="shared" si="124"/>
        <v>0</v>
      </c>
      <c r="Z292" s="93">
        <f t="shared" si="125"/>
        <v>0</v>
      </c>
      <c r="AA292" s="9">
        <f t="shared" si="140"/>
        <v>0</v>
      </c>
      <c r="AB292" s="100"/>
      <c r="AC292" s="101"/>
      <c r="AD292" s="9">
        <f t="shared" si="126"/>
        <v>0</v>
      </c>
      <c r="AE292" s="96"/>
      <c r="AF292" s="98"/>
      <c r="AG292" s="98"/>
      <c r="AH292" s="96"/>
      <c r="AI292" s="96"/>
      <c r="AJ292" s="96"/>
      <c r="AK292" s="99"/>
      <c r="AL292" s="9">
        <f t="shared" si="141"/>
        <v>0</v>
      </c>
      <c r="AM292" s="9">
        <f t="shared" si="142"/>
        <v>7</v>
      </c>
      <c r="AN292" s="9">
        <f t="shared" si="143"/>
        <v>0.125</v>
      </c>
      <c r="AO292" s="113"/>
      <c r="AP292" s="113"/>
      <c r="AQ292" s="113"/>
      <c r="AR292" s="113"/>
      <c r="AS292" s="34">
        <f t="shared" si="136"/>
        <v>44832</v>
      </c>
      <c r="AT292" s="14">
        <f t="shared" si="137"/>
        <v>0</v>
      </c>
      <c r="AU292" s="31"/>
      <c r="AV292" s="31"/>
      <c r="AW292" s="31"/>
      <c r="AX292" s="31"/>
      <c r="AY292" s="31"/>
      <c r="AZ292" s="31"/>
      <c r="BA292" s="31"/>
      <c r="BB292" s="31"/>
      <c r="BC292" s="31"/>
      <c r="BD292" s="31"/>
      <c r="BE292" s="31"/>
      <c r="BF292" s="31"/>
      <c r="BG292" s="31"/>
      <c r="BH292" s="31"/>
      <c r="BI292" s="31"/>
      <c r="BJ292" s="31"/>
      <c r="BK292" s="31"/>
      <c r="BL292" s="31"/>
      <c r="BM292" s="31"/>
      <c r="BN292" s="31"/>
      <c r="BO292" s="31"/>
      <c r="BP292" s="31"/>
      <c r="BQ292" s="31"/>
      <c r="BR292" s="31"/>
      <c r="BS292" s="31"/>
      <c r="BT292" s="31"/>
      <c r="BU292" s="35">
        <f t="shared" si="138"/>
        <v>0</v>
      </c>
    </row>
    <row r="293" spans="1:73" ht="27" customHeight="1" x14ac:dyDescent="0.15">
      <c r="A293" s="29">
        <f t="shared" si="144"/>
        <v>44833</v>
      </c>
      <c r="B293" s="13">
        <f t="shared" si="132"/>
        <v>40</v>
      </c>
      <c r="C293" s="13">
        <f t="shared" si="133"/>
        <v>4</v>
      </c>
      <c r="D293" s="88">
        <f t="shared" si="134"/>
        <v>1.25</v>
      </c>
      <c r="E293" s="70">
        <f t="shared" si="127"/>
        <v>0</v>
      </c>
      <c r="F293" s="70">
        <f t="shared" si="128"/>
        <v>0</v>
      </c>
      <c r="G293" s="89">
        <f t="shared" si="129"/>
        <v>1</v>
      </c>
      <c r="H293" s="70">
        <f t="shared" si="119"/>
        <v>1</v>
      </c>
      <c r="I293" s="71">
        <f t="shared" si="139"/>
        <v>0</v>
      </c>
      <c r="J293" s="96"/>
      <c r="K293" s="96"/>
      <c r="L293" s="96"/>
      <c r="M293" s="96"/>
      <c r="N293" s="97"/>
      <c r="O293" s="97"/>
      <c r="P293" s="108">
        <f t="shared" si="135"/>
        <v>0</v>
      </c>
      <c r="Q293" s="75">
        <f t="shared" si="120"/>
        <v>0</v>
      </c>
      <c r="R293" s="91">
        <f>(SUMIF($B$21:B293,B293,$Q$21:Q293))</f>
        <v>0</v>
      </c>
      <c r="S293" s="93">
        <f t="shared" si="145"/>
        <v>-2.4166666666666665</v>
      </c>
      <c r="T293" s="32">
        <f t="shared" si="121"/>
        <v>0</v>
      </c>
      <c r="U293" s="94">
        <f t="shared" si="122"/>
        <v>0</v>
      </c>
      <c r="V293" s="9">
        <f t="shared" si="130"/>
        <v>0</v>
      </c>
      <c r="W293" s="9">
        <f t="shared" si="123"/>
        <v>0</v>
      </c>
      <c r="X293" s="9">
        <f t="shared" si="131"/>
        <v>0</v>
      </c>
      <c r="Y293" s="93">
        <f t="shared" si="124"/>
        <v>0</v>
      </c>
      <c r="Z293" s="93">
        <f t="shared" si="125"/>
        <v>0</v>
      </c>
      <c r="AA293" s="9">
        <f t="shared" si="140"/>
        <v>0</v>
      </c>
      <c r="AB293" s="100"/>
      <c r="AC293" s="101"/>
      <c r="AD293" s="9">
        <f t="shared" si="126"/>
        <v>0</v>
      </c>
      <c r="AE293" s="96"/>
      <c r="AF293" s="98"/>
      <c r="AG293" s="98"/>
      <c r="AH293" s="96"/>
      <c r="AI293" s="96"/>
      <c r="AJ293" s="96"/>
      <c r="AK293" s="99"/>
      <c r="AL293" s="9">
        <f t="shared" si="141"/>
        <v>0</v>
      </c>
      <c r="AM293" s="9">
        <f t="shared" si="142"/>
        <v>7</v>
      </c>
      <c r="AN293" s="9">
        <f t="shared" si="143"/>
        <v>0.125</v>
      </c>
      <c r="AO293" s="113"/>
      <c r="AP293" s="113"/>
      <c r="AQ293" s="113"/>
      <c r="AR293" s="113"/>
      <c r="AS293" s="34">
        <f t="shared" si="136"/>
        <v>44833</v>
      </c>
      <c r="AT293" s="14">
        <f t="shared" si="137"/>
        <v>0</v>
      </c>
      <c r="AU293" s="31"/>
      <c r="AV293" s="31"/>
      <c r="AW293" s="31"/>
      <c r="AX293" s="31"/>
      <c r="AY293" s="31"/>
      <c r="AZ293" s="31"/>
      <c r="BA293" s="31"/>
      <c r="BB293" s="31"/>
      <c r="BC293" s="31"/>
      <c r="BD293" s="31"/>
      <c r="BE293" s="31"/>
      <c r="BF293" s="31"/>
      <c r="BG293" s="31"/>
      <c r="BH293" s="31"/>
      <c r="BI293" s="31"/>
      <c r="BJ293" s="31"/>
      <c r="BK293" s="31"/>
      <c r="BL293" s="31"/>
      <c r="BM293" s="31"/>
      <c r="BN293" s="31"/>
      <c r="BO293" s="31"/>
      <c r="BP293" s="31"/>
      <c r="BQ293" s="31"/>
      <c r="BR293" s="31"/>
      <c r="BS293" s="31"/>
      <c r="BT293" s="31"/>
      <c r="BU293" s="35">
        <f t="shared" si="138"/>
        <v>0</v>
      </c>
    </row>
    <row r="294" spans="1:73" ht="27" customHeight="1" x14ac:dyDescent="0.15">
      <c r="A294" s="29">
        <f t="shared" si="144"/>
        <v>44834</v>
      </c>
      <c r="B294" s="13">
        <f t="shared" si="132"/>
        <v>40</v>
      </c>
      <c r="C294" s="13">
        <f t="shared" si="133"/>
        <v>5</v>
      </c>
      <c r="D294" s="88">
        <f t="shared" si="134"/>
        <v>1.25</v>
      </c>
      <c r="E294" s="70">
        <f t="shared" si="127"/>
        <v>0</v>
      </c>
      <c r="F294" s="70">
        <f t="shared" si="128"/>
        <v>0</v>
      </c>
      <c r="G294" s="89">
        <f t="shared" si="129"/>
        <v>1</v>
      </c>
      <c r="H294" s="70">
        <f t="shared" si="119"/>
        <v>1</v>
      </c>
      <c r="I294" s="71">
        <f t="shared" si="139"/>
        <v>0</v>
      </c>
      <c r="J294" s="96"/>
      <c r="K294" s="96"/>
      <c r="L294" s="96"/>
      <c r="M294" s="96"/>
      <c r="N294" s="97"/>
      <c r="O294" s="97"/>
      <c r="P294" s="108">
        <f t="shared" si="135"/>
        <v>0</v>
      </c>
      <c r="Q294" s="75">
        <f t="shared" si="120"/>
        <v>0</v>
      </c>
      <c r="R294" s="91">
        <f>(SUMIF($B$21:B294,B294,$Q$21:Q294))</f>
        <v>0</v>
      </c>
      <c r="S294" s="93">
        <f t="shared" si="145"/>
        <v>-2.4166666666666665</v>
      </c>
      <c r="T294" s="32">
        <f t="shared" si="121"/>
        <v>0</v>
      </c>
      <c r="U294" s="94">
        <f t="shared" si="122"/>
        <v>0</v>
      </c>
      <c r="V294" s="9">
        <f t="shared" si="130"/>
        <v>0</v>
      </c>
      <c r="W294" s="9">
        <f t="shared" si="123"/>
        <v>0</v>
      </c>
      <c r="X294" s="9">
        <f t="shared" si="131"/>
        <v>0</v>
      </c>
      <c r="Y294" s="93">
        <f t="shared" si="124"/>
        <v>0</v>
      </c>
      <c r="Z294" s="93">
        <f t="shared" si="125"/>
        <v>0</v>
      </c>
      <c r="AA294" s="9">
        <f t="shared" si="140"/>
        <v>0</v>
      </c>
      <c r="AB294" s="100"/>
      <c r="AC294" s="101"/>
      <c r="AD294" s="9">
        <f t="shared" si="126"/>
        <v>0</v>
      </c>
      <c r="AE294" s="96"/>
      <c r="AF294" s="98"/>
      <c r="AG294" s="98"/>
      <c r="AH294" s="96"/>
      <c r="AI294" s="96"/>
      <c r="AJ294" s="96"/>
      <c r="AK294" s="99"/>
      <c r="AL294" s="9">
        <f t="shared" si="141"/>
        <v>0</v>
      </c>
      <c r="AM294" s="9">
        <f t="shared" si="142"/>
        <v>7</v>
      </c>
      <c r="AN294" s="9">
        <f t="shared" si="143"/>
        <v>0.125</v>
      </c>
      <c r="AO294" s="113"/>
      <c r="AP294" s="113"/>
      <c r="AQ294" s="113"/>
      <c r="AR294" s="113"/>
      <c r="AS294" s="34">
        <f t="shared" si="136"/>
        <v>44834</v>
      </c>
      <c r="AT294" s="14">
        <f t="shared" si="137"/>
        <v>0</v>
      </c>
      <c r="AU294" s="31"/>
      <c r="AV294" s="31"/>
      <c r="AW294" s="31"/>
      <c r="AX294" s="31"/>
      <c r="AY294" s="31"/>
      <c r="AZ294" s="31"/>
      <c r="BA294" s="31"/>
      <c r="BB294" s="31"/>
      <c r="BC294" s="31"/>
      <c r="BD294" s="31"/>
      <c r="BE294" s="31"/>
      <c r="BF294" s="31"/>
      <c r="BG294" s="31"/>
      <c r="BH294" s="31"/>
      <c r="BI294" s="31"/>
      <c r="BJ294" s="31"/>
      <c r="BK294" s="31"/>
      <c r="BL294" s="31"/>
      <c r="BM294" s="31"/>
      <c r="BN294" s="31"/>
      <c r="BO294" s="31"/>
      <c r="BP294" s="31"/>
      <c r="BQ294" s="31"/>
      <c r="BR294" s="31"/>
      <c r="BS294" s="31"/>
      <c r="BT294" s="31"/>
      <c r="BU294" s="35">
        <f t="shared" si="138"/>
        <v>0</v>
      </c>
    </row>
    <row r="295" spans="1:73" ht="27" customHeight="1" x14ac:dyDescent="0.15">
      <c r="A295" s="29">
        <f t="shared" si="144"/>
        <v>44835</v>
      </c>
      <c r="B295" s="13">
        <f t="shared" si="132"/>
        <v>40</v>
      </c>
      <c r="C295" s="13">
        <f t="shared" si="133"/>
        <v>6</v>
      </c>
      <c r="D295" s="88">
        <f t="shared" si="134"/>
        <v>1.25</v>
      </c>
      <c r="E295" s="70">
        <f t="shared" si="127"/>
        <v>0</v>
      </c>
      <c r="F295" s="70">
        <f t="shared" si="128"/>
        <v>0</v>
      </c>
      <c r="G295" s="89">
        <f t="shared" si="129"/>
        <v>1</v>
      </c>
      <c r="H295" s="70">
        <f t="shared" si="119"/>
        <v>1</v>
      </c>
      <c r="I295" s="71">
        <f t="shared" si="139"/>
        <v>0</v>
      </c>
      <c r="J295" s="96"/>
      <c r="K295" s="96"/>
      <c r="L295" s="96"/>
      <c r="M295" s="96"/>
      <c r="N295" s="97"/>
      <c r="O295" s="97"/>
      <c r="P295" s="108">
        <f t="shared" si="135"/>
        <v>0</v>
      </c>
      <c r="Q295" s="75">
        <f t="shared" si="120"/>
        <v>0</v>
      </c>
      <c r="R295" s="91">
        <f>(SUMIF($B$21:B295,B295,$Q$21:Q295))</f>
        <v>0</v>
      </c>
      <c r="S295" s="93">
        <f t="shared" si="145"/>
        <v>-2.4166666666666665</v>
      </c>
      <c r="T295" s="32">
        <f t="shared" si="121"/>
        <v>0</v>
      </c>
      <c r="U295" s="94">
        <f t="shared" si="122"/>
        <v>0</v>
      </c>
      <c r="V295" s="9">
        <f t="shared" si="130"/>
        <v>0</v>
      </c>
      <c r="W295" s="9">
        <f t="shared" si="123"/>
        <v>0</v>
      </c>
      <c r="X295" s="9">
        <f t="shared" si="131"/>
        <v>0</v>
      </c>
      <c r="Y295" s="93">
        <f t="shared" si="124"/>
        <v>0</v>
      </c>
      <c r="Z295" s="93">
        <f t="shared" si="125"/>
        <v>0</v>
      </c>
      <c r="AA295" s="9">
        <f t="shared" si="140"/>
        <v>0</v>
      </c>
      <c r="AB295" s="100"/>
      <c r="AC295" s="101"/>
      <c r="AD295" s="9">
        <f t="shared" si="126"/>
        <v>0</v>
      </c>
      <c r="AE295" s="96"/>
      <c r="AF295" s="98"/>
      <c r="AG295" s="98"/>
      <c r="AH295" s="96"/>
      <c r="AI295" s="96"/>
      <c r="AJ295" s="96"/>
      <c r="AK295" s="99"/>
      <c r="AL295" s="9">
        <f t="shared" si="141"/>
        <v>0</v>
      </c>
      <c r="AM295" s="9">
        <f t="shared" si="142"/>
        <v>7</v>
      </c>
      <c r="AN295" s="9">
        <f t="shared" si="143"/>
        <v>0.125</v>
      </c>
      <c r="AO295" s="113"/>
      <c r="AP295" s="113"/>
      <c r="AQ295" s="113"/>
      <c r="AR295" s="113"/>
      <c r="AS295" s="34">
        <f t="shared" si="136"/>
        <v>44835</v>
      </c>
      <c r="AT295" s="14">
        <f t="shared" si="137"/>
        <v>0</v>
      </c>
      <c r="AU295" s="31"/>
      <c r="AV295" s="31"/>
      <c r="AW295" s="31"/>
      <c r="AX295" s="31"/>
      <c r="AY295" s="31"/>
      <c r="AZ295" s="31"/>
      <c r="BA295" s="31"/>
      <c r="BB295" s="31"/>
      <c r="BC295" s="31"/>
      <c r="BD295" s="31"/>
      <c r="BE295" s="31"/>
      <c r="BF295" s="31"/>
      <c r="BG295" s="31"/>
      <c r="BH295" s="31"/>
      <c r="BI295" s="31"/>
      <c r="BJ295" s="31"/>
      <c r="BK295" s="31"/>
      <c r="BL295" s="31"/>
      <c r="BM295" s="31"/>
      <c r="BN295" s="31"/>
      <c r="BO295" s="31"/>
      <c r="BP295" s="31"/>
      <c r="BQ295" s="31"/>
      <c r="BR295" s="31"/>
      <c r="BS295" s="31"/>
      <c r="BT295" s="31"/>
      <c r="BU295" s="35">
        <f t="shared" si="138"/>
        <v>0</v>
      </c>
    </row>
    <row r="296" spans="1:73" ht="27" customHeight="1" x14ac:dyDescent="0.15">
      <c r="A296" s="29">
        <f t="shared" si="144"/>
        <v>44836</v>
      </c>
      <c r="B296" s="13">
        <f t="shared" si="132"/>
        <v>40</v>
      </c>
      <c r="C296" s="13">
        <f t="shared" si="133"/>
        <v>7</v>
      </c>
      <c r="D296" s="88">
        <f t="shared" si="134"/>
        <v>1.25</v>
      </c>
      <c r="E296" s="70">
        <f t="shared" si="127"/>
        <v>0</v>
      </c>
      <c r="F296" s="70">
        <f t="shared" si="128"/>
        <v>0</v>
      </c>
      <c r="G296" s="89">
        <f t="shared" si="129"/>
        <v>1.5</v>
      </c>
      <c r="H296" s="70">
        <f t="shared" si="119"/>
        <v>1</v>
      </c>
      <c r="I296" s="71">
        <f t="shared" si="139"/>
        <v>0</v>
      </c>
      <c r="J296" s="96"/>
      <c r="K296" s="96"/>
      <c r="L296" s="96"/>
      <c r="M296" s="96"/>
      <c r="N296" s="97"/>
      <c r="O296" s="97"/>
      <c r="P296" s="108">
        <f t="shared" si="135"/>
        <v>0</v>
      </c>
      <c r="Q296" s="75">
        <f t="shared" si="120"/>
        <v>0</v>
      </c>
      <c r="R296" s="91">
        <f>(SUMIF($B$21:B296,B296,$Q$21:Q296))</f>
        <v>0</v>
      </c>
      <c r="S296" s="93">
        <f t="shared" si="145"/>
        <v>-2.4166666666666665</v>
      </c>
      <c r="T296" s="32">
        <f t="shared" si="121"/>
        <v>0</v>
      </c>
      <c r="U296" s="94">
        <f t="shared" si="122"/>
        <v>0</v>
      </c>
      <c r="V296" s="9">
        <f t="shared" si="130"/>
        <v>0</v>
      </c>
      <c r="W296" s="9">
        <f t="shared" si="123"/>
        <v>0</v>
      </c>
      <c r="X296" s="9">
        <f t="shared" si="131"/>
        <v>0</v>
      </c>
      <c r="Y296" s="93">
        <f t="shared" si="124"/>
        <v>0</v>
      </c>
      <c r="Z296" s="93">
        <f t="shared" si="125"/>
        <v>0</v>
      </c>
      <c r="AA296" s="9">
        <f t="shared" si="140"/>
        <v>0</v>
      </c>
      <c r="AB296" s="100"/>
      <c r="AC296" s="101"/>
      <c r="AD296" s="9">
        <f t="shared" si="126"/>
        <v>0</v>
      </c>
      <c r="AE296" s="96"/>
      <c r="AF296" s="98"/>
      <c r="AG296" s="98"/>
      <c r="AH296" s="96"/>
      <c r="AI296" s="96"/>
      <c r="AJ296" s="96"/>
      <c r="AK296" s="99"/>
      <c r="AL296" s="9">
        <f t="shared" si="141"/>
        <v>0</v>
      </c>
      <c r="AM296" s="9">
        <f t="shared" si="142"/>
        <v>7</v>
      </c>
      <c r="AN296" s="9">
        <f t="shared" si="143"/>
        <v>0.125</v>
      </c>
      <c r="AO296" s="113"/>
      <c r="AP296" s="113"/>
      <c r="AQ296" s="113"/>
      <c r="AR296" s="113"/>
      <c r="AS296" s="34">
        <f t="shared" si="136"/>
        <v>44836</v>
      </c>
      <c r="AT296" s="14">
        <f t="shared" si="137"/>
        <v>0</v>
      </c>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5">
        <f t="shared" si="138"/>
        <v>0</v>
      </c>
    </row>
    <row r="297" spans="1:73" ht="27" customHeight="1" x14ac:dyDescent="0.15">
      <c r="A297" s="29">
        <f t="shared" si="144"/>
        <v>44837</v>
      </c>
      <c r="B297" s="13">
        <f t="shared" si="132"/>
        <v>40</v>
      </c>
      <c r="C297" s="13">
        <f t="shared" si="133"/>
        <v>1</v>
      </c>
      <c r="D297" s="88">
        <f t="shared" si="134"/>
        <v>1.25</v>
      </c>
      <c r="E297" s="70">
        <f t="shared" si="127"/>
        <v>0</v>
      </c>
      <c r="F297" s="70">
        <f t="shared" si="128"/>
        <v>0</v>
      </c>
      <c r="G297" s="89">
        <f t="shared" si="129"/>
        <v>1</v>
      </c>
      <c r="H297" s="70">
        <f t="shared" si="119"/>
        <v>1</v>
      </c>
      <c r="I297" s="71">
        <f t="shared" si="139"/>
        <v>0</v>
      </c>
      <c r="J297" s="96"/>
      <c r="K297" s="96"/>
      <c r="L297" s="96"/>
      <c r="M297" s="96"/>
      <c r="N297" s="97"/>
      <c r="O297" s="97"/>
      <c r="P297" s="108">
        <f t="shared" si="135"/>
        <v>0</v>
      </c>
      <c r="Q297" s="75">
        <f t="shared" si="120"/>
        <v>0</v>
      </c>
      <c r="R297" s="91">
        <f>(SUMIF($B$21:B297,B297,$Q$21:Q297))</f>
        <v>0</v>
      </c>
      <c r="S297" s="93">
        <f t="shared" si="145"/>
        <v>-2.4166666666666665</v>
      </c>
      <c r="T297" s="32">
        <f t="shared" si="121"/>
        <v>0</v>
      </c>
      <c r="U297" s="94">
        <f t="shared" si="122"/>
        <v>0</v>
      </c>
      <c r="V297" s="9">
        <f t="shared" si="130"/>
        <v>0</v>
      </c>
      <c r="W297" s="9">
        <f t="shared" si="123"/>
        <v>0</v>
      </c>
      <c r="X297" s="9">
        <f t="shared" si="131"/>
        <v>0</v>
      </c>
      <c r="Y297" s="93">
        <f t="shared" si="124"/>
        <v>0</v>
      </c>
      <c r="Z297" s="93">
        <f t="shared" si="125"/>
        <v>0</v>
      </c>
      <c r="AA297" s="9">
        <f t="shared" si="140"/>
        <v>0</v>
      </c>
      <c r="AB297" s="100"/>
      <c r="AC297" s="101"/>
      <c r="AD297" s="9">
        <f t="shared" si="126"/>
        <v>0</v>
      </c>
      <c r="AE297" s="96"/>
      <c r="AF297" s="98"/>
      <c r="AG297" s="98"/>
      <c r="AH297" s="96"/>
      <c r="AI297" s="96"/>
      <c r="AJ297" s="96"/>
      <c r="AK297" s="99"/>
      <c r="AL297" s="9">
        <f t="shared" si="141"/>
        <v>0</v>
      </c>
      <c r="AM297" s="9">
        <f t="shared" si="142"/>
        <v>7</v>
      </c>
      <c r="AN297" s="9">
        <f t="shared" si="143"/>
        <v>0.125</v>
      </c>
      <c r="AO297" s="113"/>
      <c r="AP297" s="113"/>
      <c r="AQ297" s="113"/>
      <c r="AR297" s="113"/>
      <c r="AS297" s="34">
        <f t="shared" si="136"/>
        <v>44837</v>
      </c>
      <c r="AT297" s="14">
        <f t="shared" si="137"/>
        <v>0</v>
      </c>
      <c r="AU297" s="31"/>
      <c r="AV297" s="31"/>
      <c r="AW297" s="31"/>
      <c r="AX297" s="31"/>
      <c r="AY297" s="31"/>
      <c r="AZ297" s="31"/>
      <c r="BA297" s="31"/>
      <c r="BB297" s="31"/>
      <c r="BC297" s="31"/>
      <c r="BD297" s="31"/>
      <c r="BE297" s="31"/>
      <c r="BF297" s="31"/>
      <c r="BG297" s="31"/>
      <c r="BH297" s="31"/>
      <c r="BI297" s="31"/>
      <c r="BJ297" s="31"/>
      <c r="BK297" s="31"/>
      <c r="BL297" s="31"/>
      <c r="BM297" s="31"/>
      <c r="BN297" s="31"/>
      <c r="BO297" s="31"/>
      <c r="BP297" s="31"/>
      <c r="BQ297" s="31"/>
      <c r="BR297" s="31"/>
      <c r="BS297" s="31"/>
      <c r="BT297" s="31"/>
      <c r="BU297" s="35">
        <f t="shared" si="138"/>
        <v>0</v>
      </c>
    </row>
    <row r="298" spans="1:73" ht="27" customHeight="1" x14ac:dyDescent="0.15">
      <c r="A298" s="29">
        <f t="shared" si="144"/>
        <v>44838</v>
      </c>
      <c r="B298" s="13">
        <f t="shared" si="132"/>
        <v>41</v>
      </c>
      <c r="C298" s="13">
        <f t="shared" si="133"/>
        <v>2</v>
      </c>
      <c r="D298" s="88">
        <f t="shared" si="134"/>
        <v>1.25</v>
      </c>
      <c r="E298" s="70">
        <f t="shared" si="127"/>
        <v>0</v>
      </c>
      <c r="F298" s="70">
        <f t="shared" si="128"/>
        <v>0</v>
      </c>
      <c r="G298" s="89">
        <f t="shared" si="129"/>
        <v>1</v>
      </c>
      <c r="H298" s="70">
        <f t="shared" si="119"/>
        <v>1</v>
      </c>
      <c r="I298" s="71">
        <f t="shared" si="139"/>
        <v>0</v>
      </c>
      <c r="J298" s="96"/>
      <c r="K298" s="96"/>
      <c r="L298" s="96"/>
      <c r="M298" s="96"/>
      <c r="N298" s="97"/>
      <c r="O298" s="97"/>
      <c r="P298" s="108">
        <f t="shared" si="135"/>
        <v>0</v>
      </c>
      <c r="Q298" s="75">
        <f t="shared" si="120"/>
        <v>0</v>
      </c>
      <c r="R298" s="91">
        <f>(SUMIF($B$21:B298,B298,$Q$21:Q298))</f>
        <v>0</v>
      </c>
      <c r="S298" s="93">
        <f t="shared" si="145"/>
        <v>-2.4166666666666665</v>
      </c>
      <c r="T298" s="32">
        <f t="shared" si="121"/>
        <v>0</v>
      </c>
      <c r="U298" s="94">
        <f t="shared" si="122"/>
        <v>0</v>
      </c>
      <c r="V298" s="9">
        <f t="shared" si="130"/>
        <v>0</v>
      </c>
      <c r="W298" s="9">
        <f t="shared" si="123"/>
        <v>0</v>
      </c>
      <c r="X298" s="9">
        <f t="shared" si="131"/>
        <v>0</v>
      </c>
      <c r="Y298" s="93">
        <f t="shared" si="124"/>
        <v>0</v>
      </c>
      <c r="Z298" s="93">
        <f t="shared" si="125"/>
        <v>0</v>
      </c>
      <c r="AA298" s="9">
        <f t="shared" si="140"/>
        <v>0</v>
      </c>
      <c r="AB298" s="100"/>
      <c r="AC298" s="101"/>
      <c r="AD298" s="9">
        <f t="shared" si="126"/>
        <v>0</v>
      </c>
      <c r="AE298" s="96"/>
      <c r="AF298" s="98"/>
      <c r="AG298" s="98"/>
      <c r="AH298" s="96"/>
      <c r="AI298" s="96"/>
      <c r="AJ298" s="96"/>
      <c r="AK298" s="99"/>
      <c r="AL298" s="9">
        <f t="shared" si="141"/>
        <v>0</v>
      </c>
      <c r="AM298" s="9">
        <f t="shared" si="142"/>
        <v>7</v>
      </c>
      <c r="AN298" s="9">
        <f t="shared" si="143"/>
        <v>0.125</v>
      </c>
      <c r="AO298" s="113"/>
      <c r="AP298" s="113"/>
      <c r="AQ298" s="113"/>
      <c r="AR298" s="113"/>
      <c r="AS298" s="34">
        <f t="shared" si="136"/>
        <v>44838</v>
      </c>
      <c r="AT298" s="14">
        <f t="shared" si="137"/>
        <v>0</v>
      </c>
      <c r="AU298" s="31"/>
      <c r="AV298" s="31"/>
      <c r="AW298" s="31"/>
      <c r="AX298" s="31"/>
      <c r="AY298" s="31"/>
      <c r="AZ298" s="31"/>
      <c r="BA298" s="31"/>
      <c r="BB298" s="31"/>
      <c r="BC298" s="31"/>
      <c r="BD298" s="31"/>
      <c r="BE298" s="31"/>
      <c r="BF298" s="31"/>
      <c r="BG298" s="31"/>
      <c r="BH298" s="31"/>
      <c r="BI298" s="31"/>
      <c r="BJ298" s="31"/>
      <c r="BK298" s="31"/>
      <c r="BL298" s="31"/>
      <c r="BM298" s="31"/>
      <c r="BN298" s="31"/>
      <c r="BO298" s="31"/>
      <c r="BP298" s="31"/>
      <c r="BQ298" s="31"/>
      <c r="BR298" s="31"/>
      <c r="BS298" s="31"/>
      <c r="BT298" s="31"/>
      <c r="BU298" s="35">
        <f t="shared" si="138"/>
        <v>0</v>
      </c>
    </row>
    <row r="299" spans="1:73" ht="27" customHeight="1" x14ac:dyDescent="0.15">
      <c r="A299" s="29">
        <f t="shared" si="144"/>
        <v>44839</v>
      </c>
      <c r="B299" s="13">
        <f t="shared" si="132"/>
        <v>41</v>
      </c>
      <c r="C299" s="13">
        <f t="shared" si="133"/>
        <v>3</v>
      </c>
      <c r="D299" s="88">
        <f t="shared" si="134"/>
        <v>1.25</v>
      </c>
      <c r="E299" s="70">
        <f t="shared" si="127"/>
        <v>0</v>
      </c>
      <c r="F299" s="70">
        <f t="shared" si="128"/>
        <v>0</v>
      </c>
      <c r="G299" s="89">
        <f t="shared" si="129"/>
        <v>1</v>
      </c>
      <c r="H299" s="70">
        <f t="shared" si="119"/>
        <v>1</v>
      </c>
      <c r="I299" s="71">
        <f t="shared" si="139"/>
        <v>0</v>
      </c>
      <c r="J299" s="96"/>
      <c r="K299" s="96"/>
      <c r="L299" s="96"/>
      <c r="M299" s="96"/>
      <c r="N299" s="97"/>
      <c r="O299" s="97"/>
      <c r="P299" s="108">
        <f t="shared" si="135"/>
        <v>0</v>
      </c>
      <c r="Q299" s="75">
        <f t="shared" si="120"/>
        <v>0</v>
      </c>
      <c r="R299" s="91">
        <f>(SUMIF($B$21:B299,B299,$Q$21:Q299))</f>
        <v>0</v>
      </c>
      <c r="S299" s="93">
        <f t="shared" si="145"/>
        <v>-2.4166666666666665</v>
      </c>
      <c r="T299" s="32">
        <f t="shared" si="121"/>
        <v>0</v>
      </c>
      <c r="U299" s="94">
        <f t="shared" si="122"/>
        <v>0</v>
      </c>
      <c r="V299" s="9">
        <f t="shared" si="130"/>
        <v>0</v>
      </c>
      <c r="W299" s="9">
        <f t="shared" si="123"/>
        <v>0</v>
      </c>
      <c r="X299" s="9">
        <f t="shared" si="131"/>
        <v>0</v>
      </c>
      <c r="Y299" s="93">
        <f t="shared" si="124"/>
        <v>0</v>
      </c>
      <c r="Z299" s="93">
        <f t="shared" si="125"/>
        <v>0</v>
      </c>
      <c r="AA299" s="9">
        <f t="shared" si="140"/>
        <v>0</v>
      </c>
      <c r="AB299" s="100"/>
      <c r="AC299" s="101"/>
      <c r="AD299" s="9">
        <f t="shared" si="126"/>
        <v>0</v>
      </c>
      <c r="AE299" s="96"/>
      <c r="AF299" s="98"/>
      <c r="AG299" s="98"/>
      <c r="AH299" s="96"/>
      <c r="AI299" s="96"/>
      <c r="AJ299" s="96"/>
      <c r="AK299" s="99"/>
      <c r="AL299" s="9">
        <f t="shared" si="141"/>
        <v>0</v>
      </c>
      <c r="AM299" s="9">
        <f t="shared" si="142"/>
        <v>7</v>
      </c>
      <c r="AN299" s="9">
        <f t="shared" si="143"/>
        <v>0.125</v>
      </c>
      <c r="AO299" s="113"/>
      <c r="AP299" s="113"/>
      <c r="AQ299" s="113"/>
      <c r="AR299" s="113"/>
      <c r="AS299" s="34">
        <f t="shared" si="136"/>
        <v>44839</v>
      </c>
      <c r="AT299" s="14">
        <f t="shared" si="137"/>
        <v>0</v>
      </c>
      <c r="AU299" s="31"/>
      <c r="AV299" s="31"/>
      <c r="AW299" s="31"/>
      <c r="AX299" s="31"/>
      <c r="AY299" s="31"/>
      <c r="AZ299" s="31"/>
      <c r="BA299" s="31"/>
      <c r="BB299" s="31"/>
      <c r="BC299" s="31"/>
      <c r="BD299" s="31"/>
      <c r="BE299" s="31"/>
      <c r="BF299" s="31"/>
      <c r="BG299" s="31"/>
      <c r="BH299" s="31"/>
      <c r="BI299" s="31"/>
      <c r="BJ299" s="31"/>
      <c r="BK299" s="31"/>
      <c r="BL299" s="31"/>
      <c r="BM299" s="31"/>
      <c r="BN299" s="31"/>
      <c r="BO299" s="31"/>
      <c r="BP299" s="31"/>
      <c r="BQ299" s="31"/>
      <c r="BR299" s="31"/>
      <c r="BS299" s="31"/>
      <c r="BT299" s="31"/>
      <c r="BU299" s="35">
        <f t="shared" si="138"/>
        <v>0</v>
      </c>
    </row>
    <row r="300" spans="1:73" ht="27" customHeight="1" x14ac:dyDescent="0.15">
      <c r="A300" s="29">
        <f t="shared" si="144"/>
        <v>44840</v>
      </c>
      <c r="B300" s="13">
        <f t="shared" si="132"/>
        <v>41</v>
      </c>
      <c r="C300" s="13">
        <f t="shared" si="133"/>
        <v>4</v>
      </c>
      <c r="D300" s="88">
        <f t="shared" si="134"/>
        <v>1.25</v>
      </c>
      <c r="E300" s="70">
        <f t="shared" si="127"/>
        <v>0</v>
      </c>
      <c r="F300" s="70">
        <f t="shared" si="128"/>
        <v>0</v>
      </c>
      <c r="G300" s="89">
        <f t="shared" si="129"/>
        <v>1</v>
      </c>
      <c r="H300" s="70">
        <f t="shared" si="119"/>
        <v>1</v>
      </c>
      <c r="I300" s="71">
        <f t="shared" si="139"/>
        <v>0</v>
      </c>
      <c r="J300" s="96"/>
      <c r="K300" s="96"/>
      <c r="L300" s="96"/>
      <c r="M300" s="96"/>
      <c r="N300" s="97"/>
      <c r="O300" s="97"/>
      <c r="P300" s="108">
        <f t="shared" si="135"/>
        <v>0</v>
      </c>
      <c r="Q300" s="75">
        <f t="shared" si="120"/>
        <v>0</v>
      </c>
      <c r="R300" s="91">
        <f>(SUMIF($B$21:B300,B300,$Q$21:Q300))</f>
        <v>0</v>
      </c>
      <c r="S300" s="93">
        <f t="shared" si="145"/>
        <v>-2.4166666666666665</v>
      </c>
      <c r="T300" s="32">
        <f t="shared" si="121"/>
        <v>0</v>
      </c>
      <c r="U300" s="94">
        <f t="shared" si="122"/>
        <v>0</v>
      </c>
      <c r="V300" s="9">
        <f t="shared" si="130"/>
        <v>0</v>
      </c>
      <c r="W300" s="9">
        <f t="shared" si="123"/>
        <v>0</v>
      </c>
      <c r="X300" s="9">
        <f t="shared" si="131"/>
        <v>0</v>
      </c>
      <c r="Y300" s="93">
        <f t="shared" si="124"/>
        <v>0</v>
      </c>
      <c r="Z300" s="93">
        <f t="shared" si="125"/>
        <v>0</v>
      </c>
      <c r="AA300" s="9">
        <f t="shared" si="140"/>
        <v>0</v>
      </c>
      <c r="AB300" s="100"/>
      <c r="AC300" s="101"/>
      <c r="AD300" s="9">
        <f t="shared" si="126"/>
        <v>0</v>
      </c>
      <c r="AE300" s="96"/>
      <c r="AF300" s="98"/>
      <c r="AG300" s="98"/>
      <c r="AH300" s="96"/>
      <c r="AI300" s="96"/>
      <c r="AJ300" s="96"/>
      <c r="AK300" s="99"/>
      <c r="AL300" s="9">
        <f t="shared" si="141"/>
        <v>0</v>
      </c>
      <c r="AM300" s="9">
        <f t="shared" si="142"/>
        <v>7</v>
      </c>
      <c r="AN300" s="9">
        <f t="shared" si="143"/>
        <v>0.125</v>
      </c>
      <c r="AO300" s="113"/>
      <c r="AP300" s="113"/>
      <c r="AQ300" s="113"/>
      <c r="AR300" s="113"/>
      <c r="AS300" s="34">
        <f t="shared" si="136"/>
        <v>44840</v>
      </c>
      <c r="AT300" s="14">
        <f t="shared" si="137"/>
        <v>0</v>
      </c>
      <c r="AU300" s="31"/>
      <c r="AV300" s="31"/>
      <c r="AW300" s="31"/>
      <c r="AX300" s="31"/>
      <c r="AY300" s="31"/>
      <c r="AZ300" s="31"/>
      <c r="BA300" s="31"/>
      <c r="BB300" s="31"/>
      <c r="BC300" s="31"/>
      <c r="BD300" s="31"/>
      <c r="BE300" s="31"/>
      <c r="BF300" s="31"/>
      <c r="BG300" s="31"/>
      <c r="BH300" s="31"/>
      <c r="BI300" s="31"/>
      <c r="BJ300" s="31"/>
      <c r="BK300" s="31"/>
      <c r="BL300" s="31"/>
      <c r="BM300" s="31"/>
      <c r="BN300" s="31"/>
      <c r="BO300" s="31"/>
      <c r="BP300" s="31"/>
      <c r="BQ300" s="31"/>
      <c r="BR300" s="31"/>
      <c r="BS300" s="31"/>
      <c r="BT300" s="31"/>
      <c r="BU300" s="35">
        <f t="shared" si="138"/>
        <v>0</v>
      </c>
    </row>
    <row r="301" spans="1:73" ht="27" customHeight="1" x14ac:dyDescent="0.15">
      <c r="A301" s="29">
        <f t="shared" si="144"/>
        <v>44841</v>
      </c>
      <c r="B301" s="13">
        <f t="shared" si="132"/>
        <v>41</v>
      </c>
      <c r="C301" s="13">
        <f t="shared" si="133"/>
        <v>5</v>
      </c>
      <c r="D301" s="88">
        <f t="shared" si="134"/>
        <v>1.25</v>
      </c>
      <c r="E301" s="70">
        <f t="shared" si="127"/>
        <v>0</v>
      </c>
      <c r="F301" s="70">
        <f t="shared" si="128"/>
        <v>0</v>
      </c>
      <c r="G301" s="89">
        <f t="shared" si="129"/>
        <v>1</v>
      </c>
      <c r="H301" s="70">
        <f t="shared" si="119"/>
        <v>1</v>
      </c>
      <c r="I301" s="71">
        <f t="shared" si="139"/>
        <v>0</v>
      </c>
      <c r="J301" s="96"/>
      <c r="K301" s="96"/>
      <c r="L301" s="96"/>
      <c r="M301" s="96"/>
      <c r="N301" s="97"/>
      <c r="O301" s="97"/>
      <c r="P301" s="108">
        <f t="shared" si="135"/>
        <v>0</v>
      </c>
      <c r="Q301" s="75">
        <f t="shared" si="120"/>
        <v>0</v>
      </c>
      <c r="R301" s="91">
        <f>(SUMIF($B$21:B301,B301,$Q$21:Q301))</f>
        <v>0</v>
      </c>
      <c r="S301" s="93">
        <f t="shared" si="145"/>
        <v>-2.4166666666666665</v>
      </c>
      <c r="T301" s="32">
        <f t="shared" si="121"/>
        <v>0</v>
      </c>
      <c r="U301" s="94">
        <f t="shared" si="122"/>
        <v>0</v>
      </c>
      <c r="V301" s="9">
        <f t="shared" si="130"/>
        <v>0</v>
      </c>
      <c r="W301" s="9">
        <f t="shared" si="123"/>
        <v>0</v>
      </c>
      <c r="X301" s="9">
        <f t="shared" si="131"/>
        <v>0</v>
      </c>
      <c r="Y301" s="93">
        <f t="shared" si="124"/>
        <v>0</v>
      </c>
      <c r="Z301" s="93">
        <f t="shared" si="125"/>
        <v>0</v>
      </c>
      <c r="AA301" s="9">
        <f t="shared" si="140"/>
        <v>0</v>
      </c>
      <c r="AB301" s="100"/>
      <c r="AC301" s="101"/>
      <c r="AD301" s="9">
        <f t="shared" si="126"/>
        <v>0</v>
      </c>
      <c r="AE301" s="96"/>
      <c r="AF301" s="98"/>
      <c r="AG301" s="98"/>
      <c r="AH301" s="96"/>
      <c r="AI301" s="96"/>
      <c r="AJ301" s="96"/>
      <c r="AK301" s="99"/>
      <c r="AL301" s="9">
        <f t="shared" si="141"/>
        <v>0</v>
      </c>
      <c r="AM301" s="9">
        <f t="shared" si="142"/>
        <v>7</v>
      </c>
      <c r="AN301" s="9">
        <f t="shared" si="143"/>
        <v>0.125</v>
      </c>
      <c r="AO301" s="113"/>
      <c r="AP301" s="113"/>
      <c r="AQ301" s="113"/>
      <c r="AR301" s="113"/>
      <c r="AS301" s="34">
        <f t="shared" si="136"/>
        <v>44841</v>
      </c>
      <c r="AT301" s="14">
        <f t="shared" si="137"/>
        <v>0</v>
      </c>
      <c r="AU301" s="31"/>
      <c r="AV301" s="31"/>
      <c r="AW301" s="31"/>
      <c r="AX301" s="31"/>
      <c r="AY301" s="31"/>
      <c r="AZ301" s="31"/>
      <c r="BA301" s="31"/>
      <c r="BB301" s="31"/>
      <c r="BC301" s="31"/>
      <c r="BD301" s="31"/>
      <c r="BE301" s="31"/>
      <c r="BF301" s="31"/>
      <c r="BG301" s="31"/>
      <c r="BH301" s="31"/>
      <c r="BI301" s="31"/>
      <c r="BJ301" s="31"/>
      <c r="BK301" s="31"/>
      <c r="BL301" s="31"/>
      <c r="BM301" s="31"/>
      <c r="BN301" s="31"/>
      <c r="BO301" s="31"/>
      <c r="BP301" s="31"/>
      <c r="BQ301" s="31"/>
      <c r="BR301" s="31"/>
      <c r="BS301" s="31"/>
      <c r="BT301" s="31"/>
      <c r="BU301" s="35">
        <f t="shared" si="138"/>
        <v>0</v>
      </c>
    </row>
    <row r="302" spans="1:73" ht="27" customHeight="1" x14ac:dyDescent="0.15">
      <c r="A302" s="29">
        <f t="shared" si="144"/>
        <v>44842</v>
      </c>
      <c r="B302" s="13">
        <f t="shared" si="132"/>
        <v>41</v>
      </c>
      <c r="C302" s="13">
        <f t="shared" si="133"/>
        <v>6</v>
      </c>
      <c r="D302" s="88">
        <f t="shared" si="134"/>
        <v>1.25</v>
      </c>
      <c r="E302" s="70">
        <f t="shared" si="127"/>
        <v>0</v>
      </c>
      <c r="F302" s="70">
        <f t="shared" si="128"/>
        <v>0</v>
      </c>
      <c r="G302" s="89">
        <f t="shared" si="129"/>
        <v>1</v>
      </c>
      <c r="H302" s="70">
        <f t="shared" si="119"/>
        <v>1</v>
      </c>
      <c r="I302" s="71">
        <f t="shared" si="139"/>
        <v>0</v>
      </c>
      <c r="J302" s="96"/>
      <c r="K302" s="96"/>
      <c r="L302" s="96"/>
      <c r="M302" s="96"/>
      <c r="N302" s="97"/>
      <c r="O302" s="97"/>
      <c r="P302" s="108">
        <f t="shared" si="135"/>
        <v>0</v>
      </c>
      <c r="Q302" s="75">
        <f t="shared" si="120"/>
        <v>0</v>
      </c>
      <c r="R302" s="91">
        <f>(SUMIF($B$21:B302,B302,$Q$21:Q302))</f>
        <v>0</v>
      </c>
      <c r="S302" s="93">
        <f t="shared" si="145"/>
        <v>-2.4166666666666665</v>
      </c>
      <c r="T302" s="32">
        <f t="shared" si="121"/>
        <v>0</v>
      </c>
      <c r="U302" s="94">
        <f t="shared" si="122"/>
        <v>0</v>
      </c>
      <c r="V302" s="9">
        <f t="shared" si="130"/>
        <v>0</v>
      </c>
      <c r="W302" s="9">
        <f t="shared" si="123"/>
        <v>0</v>
      </c>
      <c r="X302" s="9">
        <f t="shared" si="131"/>
        <v>0</v>
      </c>
      <c r="Y302" s="93">
        <f t="shared" si="124"/>
        <v>0</v>
      </c>
      <c r="Z302" s="93">
        <f t="shared" si="125"/>
        <v>0</v>
      </c>
      <c r="AA302" s="9">
        <f t="shared" si="140"/>
        <v>0</v>
      </c>
      <c r="AB302" s="100"/>
      <c r="AC302" s="101"/>
      <c r="AD302" s="9">
        <f t="shared" si="126"/>
        <v>0</v>
      </c>
      <c r="AE302" s="96"/>
      <c r="AF302" s="98"/>
      <c r="AG302" s="98"/>
      <c r="AH302" s="96"/>
      <c r="AI302" s="96"/>
      <c r="AJ302" s="96"/>
      <c r="AK302" s="99"/>
      <c r="AL302" s="9">
        <f t="shared" si="141"/>
        <v>0</v>
      </c>
      <c r="AM302" s="9">
        <f t="shared" si="142"/>
        <v>7</v>
      </c>
      <c r="AN302" s="9">
        <f t="shared" si="143"/>
        <v>0.125</v>
      </c>
      <c r="AO302" s="113"/>
      <c r="AP302" s="113"/>
      <c r="AQ302" s="113"/>
      <c r="AR302" s="113"/>
      <c r="AS302" s="34">
        <f t="shared" si="136"/>
        <v>44842</v>
      </c>
      <c r="AT302" s="14">
        <f t="shared" si="137"/>
        <v>0</v>
      </c>
      <c r="AU302" s="31"/>
      <c r="AV302" s="31"/>
      <c r="AW302" s="31"/>
      <c r="AX302" s="31"/>
      <c r="AY302" s="31"/>
      <c r="AZ302" s="31"/>
      <c r="BA302" s="31"/>
      <c r="BB302" s="31"/>
      <c r="BC302" s="31"/>
      <c r="BD302" s="31"/>
      <c r="BE302" s="31"/>
      <c r="BF302" s="31"/>
      <c r="BG302" s="31"/>
      <c r="BH302" s="31"/>
      <c r="BI302" s="31"/>
      <c r="BJ302" s="31"/>
      <c r="BK302" s="31"/>
      <c r="BL302" s="31"/>
      <c r="BM302" s="31"/>
      <c r="BN302" s="31"/>
      <c r="BO302" s="31"/>
      <c r="BP302" s="31"/>
      <c r="BQ302" s="31"/>
      <c r="BR302" s="31"/>
      <c r="BS302" s="31"/>
      <c r="BT302" s="31"/>
      <c r="BU302" s="35">
        <f t="shared" si="138"/>
        <v>0</v>
      </c>
    </row>
    <row r="303" spans="1:73" ht="27" customHeight="1" x14ac:dyDescent="0.15">
      <c r="A303" s="29">
        <f t="shared" si="144"/>
        <v>44843</v>
      </c>
      <c r="B303" s="13">
        <f t="shared" si="132"/>
        <v>41</v>
      </c>
      <c r="C303" s="13">
        <f t="shared" si="133"/>
        <v>7</v>
      </c>
      <c r="D303" s="88">
        <f t="shared" si="134"/>
        <v>1.25</v>
      </c>
      <c r="E303" s="70">
        <f t="shared" si="127"/>
        <v>0</v>
      </c>
      <c r="F303" s="70">
        <f t="shared" si="128"/>
        <v>0</v>
      </c>
      <c r="G303" s="89">
        <f t="shared" si="129"/>
        <v>1.5</v>
      </c>
      <c r="H303" s="70">
        <f t="shared" si="119"/>
        <v>1</v>
      </c>
      <c r="I303" s="71">
        <f t="shared" si="139"/>
        <v>0</v>
      </c>
      <c r="J303" s="96"/>
      <c r="K303" s="96"/>
      <c r="L303" s="96"/>
      <c r="M303" s="96"/>
      <c r="N303" s="97"/>
      <c r="O303" s="97"/>
      <c r="P303" s="108">
        <f t="shared" si="135"/>
        <v>0</v>
      </c>
      <c r="Q303" s="75">
        <f t="shared" si="120"/>
        <v>0</v>
      </c>
      <c r="R303" s="91">
        <f>(SUMIF($B$21:B303,B303,$Q$21:Q303))</f>
        <v>0</v>
      </c>
      <c r="S303" s="93">
        <f t="shared" si="145"/>
        <v>-2.4166666666666665</v>
      </c>
      <c r="T303" s="32">
        <f t="shared" si="121"/>
        <v>0</v>
      </c>
      <c r="U303" s="94">
        <f t="shared" si="122"/>
        <v>0</v>
      </c>
      <c r="V303" s="9">
        <f t="shared" si="130"/>
        <v>0</v>
      </c>
      <c r="W303" s="9">
        <f t="shared" si="123"/>
        <v>0</v>
      </c>
      <c r="X303" s="9">
        <f t="shared" si="131"/>
        <v>0</v>
      </c>
      <c r="Y303" s="93">
        <f t="shared" si="124"/>
        <v>0</v>
      </c>
      <c r="Z303" s="93">
        <f t="shared" si="125"/>
        <v>0</v>
      </c>
      <c r="AA303" s="9">
        <f t="shared" si="140"/>
        <v>0</v>
      </c>
      <c r="AB303" s="100"/>
      <c r="AC303" s="101"/>
      <c r="AD303" s="9">
        <f t="shared" si="126"/>
        <v>0</v>
      </c>
      <c r="AE303" s="96"/>
      <c r="AF303" s="98"/>
      <c r="AG303" s="98"/>
      <c r="AH303" s="96"/>
      <c r="AI303" s="96"/>
      <c r="AJ303" s="96"/>
      <c r="AK303" s="99"/>
      <c r="AL303" s="9">
        <f t="shared" si="141"/>
        <v>0</v>
      </c>
      <c r="AM303" s="9">
        <f t="shared" si="142"/>
        <v>7</v>
      </c>
      <c r="AN303" s="9">
        <f t="shared" si="143"/>
        <v>0.125</v>
      </c>
      <c r="AO303" s="113"/>
      <c r="AP303" s="113"/>
      <c r="AQ303" s="113"/>
      <c r="AR303" s="113"/>
      <c r="AS303" s="34">
        <f t="shared" si="136"/>
        <v>44843</v>
      </c>
      <c r="AT303" s="14">
        <f t="shared" si="137"/>
        <v>0</v>
      </c>
      <c r="AU303" s="31"/>
      <c r="AV303" s="31"/>
      <c r="AW303" s="31"/>
      <c r="AX303" s="31"/>
      <c r="AY303" s="31"/>
      <c r="AZ303" s="31"/>
      <c r="BA303" s="31"/>
      <c r="BB303" s="31"/>
      <c r="BC303" s="31"/>
      <c r="BD303" s="31"/>
      <c r="BE303" s="31"/>
      <c r="BF303" s="31"/>
      <c r="BG303" s="31"/>
      <c r="BH303" s="31"/>
      <c r="BI303" s="31"/>
      <c r="BJ303" s="31"/>
      <c r="BK303" s="31"/>
      <c r="BL303" s="31"/>
      <c r="BM303" s="31"/>
      <c r="BN303" s="31"/>
      <c r="BO303" s="31"/>
      <c r="BP303" s="31"/>
      <c r="BQ303" s="31"/>
      <c r="BR303" s="31"/>
      <c r="BS303" s="31"/>
      <c r="BT303" s="31"/>
      <c r="BU303" s="35">
        <f t="shared" si="138"/>
        <v>0</v>
      </c>
    </row>
    <row r="304" spans="1:73" ht="27" customHeight="1" x14ac:dyDescent="0.15">
      <c r="A304" s="29">
        <f t="shared" si="144"/>
        <v>44844</v>
      </c>
      <c r="B304" s="13">
        <f t="shared" si="132"/>
        <v>41</v>
      </c>
      <c r="C304" s="13">
        <f t="shared" si="133"/>
        <v>1</v>
      </c>
      <c r="D304" s="88">
        <f t="shared" si="134"/>
        <v>1.25</v>
      </c>
      <c r="E304" s="70">
        <f t="shared" si="127"/>
        <v>0</v>
      </c>
      <c r="F304" s="70">
        <f t="shared" si="128"/>
        <v>0</v>
      </c>
      <c r="G304" s="89">
        <f t="shared" si="129"/>
        <v>1</v>
      </c>
      <c r="H304" s="70">
        <f t="shared" si="119"/>
        <v>1</v>
      </c>
      <c r="I304" s="71">
        <f t="shared" si="139"/>
        <v>0</v>
      </c>
      <c r="J304" s="96"/>
      <c r="K304" s="96"/>
      <c r="L304" s="96"/>
      <c r="M304" s="96"/>
      <c r="N304" s="97"/>
      <c r="O304" s="97"/>
      <c r="P304" s="108">
        <f t="shared" si="135"/>
        <v>0</v>
      </c>
      <c r="Q304" s="75">
        <f t="shared" si="120"/>
        <v>0</v>
      </c>
      <c r="R304" s="91">
        <f>(SUMIF($B$21:B304,B304,$Q$21:Q304))</f>
        <v>0</v>
      </c>
      <c r="S304" s="93">
        <f t="shared" si="145"/>
        <v>-2.4166666666666665</v>
      </c>
      <c r="T304" s="32">
        <f t="shared" si="121"/>
        <v>0</v>
      </c>
      <c r="U304" s="94">
        <f t="shared" si="122"/>
        <v>0</v>
      </c>
      <c r="V304" s="9">
        <f t="shared" si="130"/>
        <v>0</v>
      </c>
      <c r="W304" s="9">
        <f t="shared" si="123"/>
        <v>0</v>
      </c>
      <c r="X304" s="9">
        <f t="shared" si="131"/>
        <v>0</v>
      </c>
      <c r="Y304" s="93">
        <f t="shared" si="124"/>
        <v>0</v>
      </c>
      <c r="Z304" s="93">
        <f t="shared" si="125"/>
        <v>0</v>
      </c>
      <c r="AA304" s="9">
        <f t="shared" si="140"/>
        <v>0</v>
      </c>
      <c r="AB304" s="100"/>
      <c r="AC304" s="101"/>
      <c r="AD304" s="9">
        <f t="shared" si="126"/>
        <v>0</v>
      </c>
      <c r="AE304" s="96"/>
      <c r="AF304" s="98"/>
      <c r="AG304" s="98"/>
      <c r="AH304" s="96"/>
      <c r="AI304" s="96"/>
      <c r="AJ304" s="96"/>
      <c r="AK304" s="99"/>
      <c r="AL304" s="9">
        <f t="shared" si="141"/>
        <v>0</v>
      </c>
      <c r="AM304" s="9">
        <f t="shared" si="142"/>
        <v>7</v>
      </c>
      <c r="AN304" s="9">
        <f t="shared" si="143"/>
        <v>0.125</v>
      </c>
      <c r="AO304" s="113"/>
      <c r="AP304" s="113"/>
      <c r="AQ304" s="113"/>
      <c r="AR304" s="113"/>
      <c r="AS304" s="34">
        <f t="shared" si="136"/>
        <v>44844</v>
      </c>
      <c r="AT304" s="14">
        <f t="shared" si="137"/>
        <v>0</v>
      </c>
      <c r="AU304" s="31"/>
      <c r="AV304" s="31"/>
      <c r="AW304" s="31"/>
      <c r="AX304" s="31"/>
      <c r="AY304" s="31"/>
      <c r="AZ304" s="31"/>
      <c r="BA304" s="31"/>
      <c r="BB304" s="31"/>
      <c r="BC304" s="31"/>
      <c r="BD304" s="31"/>
      <c r="BE304" s="31"/>
      <c r="BF304" s="31"/>
      <c r="BG304" s="31"/>
      <c r="BH304" s="31"/>
      <c r="BI304" s="31"/>
      <c r="BJ304" s="31"/>
      <c r="BK304" s="31"/>
      <c r="BL304" s="31"/>
      <c r="BM304" s="31"/>
      <c r="BN304" s="31"/>
      <c r="BO304" s="31"/>
      <c r="BP304" s="31"/>
      <c r="BQ304" s="31"/>
      <c r="BR304" s="31"/>
      <c r="BS304" s="31"/>
      <c r="BT304" s="31"/>
      <c r="BU304" s="35">
        <f t="shared" si="138"/>
        <v>0</v>
      </c>
    </row>
    <row r="305" spans="1:73" ht="27" customHeight="1" x14ac:dyDescent="0.15">
      <c r="A305" s="29">
        <f t="shared" si="144"/>
        <v>44845</v>
      </c>
      <c r="B305" s="13">
        <f t="shared" si="132"/>
        <v>42</v>
      </c>
      <c r="C305" s="13">
        <f t="shared" si="133"/>
        <v>2</v>
      </c>
      <c r="D305" s="88">
        <f t="shared" si="134"/>
        <v>1.25</v>
      </c>
      <c r="E305" s="70">
        <f t="shared" si="127"/>
        <v>0</v>
      </c>
      <c r="F305" s="70">
        <f t="shared" si="128"/>
        <v>0</v>
      </c>
      <c r="G305" s="89">
        <f t="shared" si="129"/>
        <v>1</v>
      </c>
      <c r="H305" s="70">
        <f t="shared" si="119"/>
        <v>1</v>
      </c>
      <c r="I305" s="71">
        <f t="shared" si="139"/>
        <v>0</v>
      </c>
      <c r="J305" s="96"/>
      <c r="K305" s="96"/>
      <c r="L305" s="96"/>
      <c r="M305" s="96"/>
      <c r="N305" s="97"/>
      <c r="O305" s="97"/>
      <c r="P305" s="108">
        <f t="shared" si="135"/>
        <v>0</v>
      </c>
      <c r="Q305" s="75">
        <f t="shared" si="120"/>
        <v>0</v>
      </c>
      <c r="R305" s="91">
        <f>(SUMIF($B$21:B305,B305,$Q$21:Q305))</f>
        <v>0</v>
      </c>
      <c r="S305" s="93">
        <f t="shared" si="145"/>
        <v>-2.4166666666666665</v>
      </c>
      <c r="T305" s="32">
        <f t="shared" si="121"/>
        <v>0</v>
      </c>
      <c r="U305" s="94">
        <f t="shared" si="122"/>
        <v>0</v>
      </c>
      <c r="V305" s="9">
        <f t="shared" si="130"/>
        <v>0</v>
      </c>
      <c r="W305" s="9">
        <f t="shared" si="123"/>
        <v>0</v>
      </c>
      <c r="X305" s="9">
        <f t="shared" si="131"/>
        <v>0</v>
      </c>
      <c r="Y305" s="93">
        <f t="shared" si="124"/>
        <v>0</v>
      </c>
      <c r="Z305" s="93">
        <f t="shared" si="125"/>
        <v>0</v>
      </c>
      <c r="AA305" s="9">
        <f t="shared" si="140"/>
        <v>0</v>
      </c>
      <c r="AB305" s="100"/>
      <c r="AC305" s="101"/>
      <c r="AD305" s="9">
        <f t="shared" si="126"/>
        <v>0</v>
      </c>
      <c r="AE305" s="96"/>
      <c r="AF305" s="98"/>
      <c r="AG305" s="98"/>
      <c r="AH305" s="96"/>
      <c r="AI305" s="96"/>
      <c r="AJ305" s="96"/>
      <c r="AK305" s="99"/>
      <c r="AL305" s="9">
        <f t="shared" si="141"/>
        <v>0</v>
      </c>
      <c r="AM305" s="9">
        <f t="shared" si="142"/>
        <v>7</v>
      </c>
      <c r="AN305" s="9">
        <f t="shared" si="143"/>
        <v>0.125</v>
      </c>
      <c r="AO305" s="113"/>
      <c r="AP305" s="113"/>
      <c r="AQ305" s="113"/>
      <c r="AR305" s="113"/>
      <c r="AS305" s="34">
        <f t="shared" si="136"/>
        <v>44845</v>
      </c>
      <c r="AT305" s="14">
        <f t="shared" si="137"/>
        <v>0</v>
      </c>
      <c r="AU305" s="31"/>
      <c r="AV305" s="31"/>
      <c r="AW305" s="31"/>
      <c r="AX305" s="31"/>
      <c r="AY305" s="31"/>
      <c r="AZ305" s="31"/>
      <c r="BA305" s="31"/>
      <c r="BB305" s="31"/>
      <c r="BC305" s="31"/>
      <c r="BD305" s="31"/>
      <c r="BE305" s="31"/>
      <c r="BF305" s="31"/>
      <c r="BG305" s="31"/>
      <c r="BH305" s="31"/>
      <c r="BI305" s="31"/>
      <c r="BJ305" s="31"/>
      <c r="BK305" s="31"/>
      <c r="BL305" s="31"/>
      <c r="BM305" s="31"/>
      <c r="BN305" s="31"/>
      <c r="BO305" s="31"/>
      <c r="BP305" s="31"/>
      <c r="BQ305" s="31"/>
      <c r="BR305" s="31"/>
      <c r="BS305" s="31"/>
      <c r="BT305" s="31"/>
      <c r="BU305" s="35">
        <f t="shared" si="138"/>
        <v>0</v>
      </c>
    </row>
    <row r="306" spans="1:73" ht="27" customHeight="1" x14ac:dyDescent="0.15">
      <c r="A306" s="29">
        <f t="shared" si="144"/>
        <v>44846</v>
      </c>
      <c r="B306" s="13">
        <f t="shared" si="132"/>
        <v>42</v>
      </c>
      <c r="C306" s="13">
        <f t="shared" si="133"/>
        <v>3</v>
      </c>
      <c r="D306" s="88">
        <f t="shared" si="134"/>
        <v>1.25</v>
      </c>
      <c r="E306" s="70">
        <f t="shared" si="127"/>
        <v>0</v>
      </c>
      <c r="F306" s="70">
        <f t="shared" si="128"/>
        <v>0</v>
      </c>
      <c r="G306" s="89">
        <f t="shared" si="129"/>
        <v>1</v>
      </c>
      <c r="H306" s="70">
        <f t="shared" si="119"/>
        <v>1</v>
      </c>
      <c r="I306" s="71">
        <f t="shared" si="139"/>
        <v>0</v>
      </c>
      <c r="J306" s="96"/>
      <c r="K306" s="96"/>
      <c r="L306" s="96"/>
      <c r="M306" s="96"/>
      <c r="N306" s="97"/>
      <c r="O306" s="97"/>
      <c r="P306" s="108">
        <f t="shared" si="135"/>
        <v>0</v>
      </c>
      <c r="Q306" s="75">
        <f t="shared" si="120"/>
        <v>0</v>
      </c>
      <c r="R306" s="91">
        <f>(SUMIF($B$21:B306,B306,$Q$21:Q306))</f>
        <v>0</v>
      </c>
      <c r="S306" s="93">
        <f t="shared" si="145"/>
        <v>-2.4166666666666665</v>
      </c>
      <c r="T306" s="32">
        <f t="shared" si="121"/>
        <v>0</v>
      </c>
      <c r="U306" s="94">
        <f t="shared" si="122"/>
        <v>0</v>
      </c>
      <c r="V306" s="9">
        <f t="shared" si="130"/>
        <v>0</v>
      </c>
      <c r="W306" s="9">
        <f t="shared" si="123"/>
        <v>0</v>
      </c>
      <c r="X306" s="9">
        <f t="shared" si="131"/>
        <v>0</v>
      </c>
      <c r="Y306" s="93">
        <f t="shared" si="124"/>
        <v>0</v>
      </c>
      <c r="Z306" s="93">
        <f t="shared" si="125"/>
        <v>0</v>
      </c>
      <c r="AA306" s="9">
        <f t="shared" si="140"/>
        <v>0</v>
      </c>
      <c r="AB306" s="100"/>
      <c r="AC306" s="101"/>
      <c r="AD306" s="9">
        <f t="shared" si="126"/>
        <v>0</v>
      </c>
      <c r="AE306" s="96"/>
      <c r="AF306" s="98"/>
      <c r="AG306" s="98"/>
      <c r="AH306" s="96"/>
      <c r="AI306" s="96"/>
      <c r="AJ306" s="96"/>
      <c r="AK306" s="99"/>
      <c r="AL306" s="9">
        <f t="shared" si="141"/>
        <v>0</v>
      </c>
      <c r="AM306" s="9">
        <f t="shared" si="142"/>
        <v>7</v>
      </c>
      <c r="AN306" s="9">
        <f t="shared" si="143"/>
        <v>0.125</v>
      </c>
      <c r="AO306" s="113"/>
      <c r="AP306" s="113"/>
      <c r="AQ306" s="113"/>
      <c r="AR306" s="113"/>
      <c r="AS306" s="34">
        <f t="shared" si="136"/>
        <v>44846</v>
      </c>
      <c r="AT306" s="14">
        <f t="shared" si="137"/>
        <v>0</v>
      </c>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5">
        <f t="shared" si="138"/>
        <v>0</v>
      </c>
    </row>
    <row r="307" spans="1:73" ht="27" customHeight="1" x14ac:dyDescent="0.15">
      <c r="A307" s="29">
        <f t="shared" si="144"/>
        <v>44847</v>
      </c>
      <c r="B307" s="13">
        <f t="shared" si="132"/>
        <v>42</v>
      </c>
      <c r="C307" s="13">
        <f t="shared" si="133"/>
        <v>4</v>
      </c>
      <c r="D307" s="88">
        <f t="shared" si="134"/>
        <v>1.25</v>
      </c>
      <c r="E307" s="70">
        <f t="shared" si="127"/>
        <v>0</v>
      </c>
      <c r="F307" s="70">
        <f t="shared" si="128"/>
        <v>0</v>
      </c>
      <c r="G307" s="89">
        <f t="shared" si="129"/>
        <v>1</v>
      </c>
      <c r="H307" s="70">
        <f t="shared" si="119"/>
        <v>1</v>
      </c>
      <c r="I307" s="71">
        <f t="shared" si="139"/>
        <v>0</v>
      </c>
      <c r="J307" s="96"/>
      <c r="K307" s="96"/>
      <c r="L307" s="96"/>
      <c r="M307" s="96"/>
      <c r="N307" s="97"/>
      <c r="O307" s="97"/>
      <c r="P307" s="108">
        <f t="shared" si="135"/>
        <v>0</v>
      </c>
      <c r="Q307" s="75">
        <f t="shared" si="120"/>
        <v>0</v>
      </c>
      <c r="R307" s="91">
        <f>(SUMIF($B$21:B307,B307,$Q$21:Q307))</f>
        <v>0</v>
      </c>
      <c r="S307" s="93">
        <f t="shared" si="145"/>
        <v>-2.4166666666666665</v>
      </c>
      <c r="T307" s="32">
        <f t="shared" si="121"/>
        <v>0</v>
      </c>
      <c r="U307" s="94">
        <f t="shared" si="122"/>
        <v>0</v>
      </c>
      <c r="V307" s="9">
        <f t="shared" si="130"/>
        <v>0</v>
      </c>
      <c r="W307" s="9">
        <f t="shared" si="123"/>
        <v>0</v>
      </c>
      <c r="X307" s="9">
        <f t="shared" si="131"/>
        <v>0</v>
      </c>
      <c r="Y307" s="93">
        <f t="shared" si="124"/>
        <v>0</v>
      </c>
      <c r="Z307" s="93">
        <f t="shared" si="125"/>
        <v>0</v>
      </c>
      <c r="AA307" s="9">
        <f t="shared" si="140"/>
        <v>0</v>
      </c>
      <c r="AB307" s="100"/>
      <c r="AC307" s="101"/>
      <c r="AD307" s="9">
        <f t="shared" si="126"/>
        <v>0</v>
      </c>
      <c r="AE307" s="96"/>
      <c r="AF307" s="98"/>
      <c r="AG307" s="98"/>
      <c r="AH307" s="96"/>
      <c r="AI307" s="96"/>
      <c r="AJ307" s="96"/>
      <c r="AK307" s="99"/>
      <c r="AL307" s="9">
        <f t="shared" si="141"/>
        <v>0</v>
      </c>
      <c r="AM307" s="9">
        <f t="shared" si="142"/>
        <v>7</v>
      </c>
      <c r="AN307" s="9">
        <f t="shared" si="143"/>
        <v>0.125</v>
      </c>
      <c r="AO307" s="113"/>
      <c r="AP307" s="113"/>
      <c r="AQ307" s="113"/>
      <c r="AR307" s="113"/>
      <c r="AS307" s="34">
        <f t="shared" si="136"/>
        <v>44847</v>
      </c>
      <c r="AT307" s="14">
        <f t="shared" si="137"/>
        <v>0</v>
      </c>
      <c r="AU307" s="31"/>
      <c r="AV307" s="31"/>
      <c r="AW307" s="31"/>
      <c r="AX307" s="31"/>
      <c r="AY307" s="31"/>
      <c r="AZ307" s="31"/>
      <c r="BA307" s="31"/>
      <c r="BB307" s="31"/>
      <c r="BC307" s="31"/>
      <c r="BD307" s="31"/>
      <c r="BE307" s="31"/>
      <c r="BF307" s="31"/>
      <c r="BG307" s="31"/>
      <c r="BH307" s="31"/>
      <c r="BI307" s="31"/>
      <c r="BJ307" s="31"/>
      <c r="BK307" s="31"/>
      <c r="BL307" s="31"/>
      <c r="BM307" s="31"/>
      <c r="BN307" s="31"/>
      <c r="BO307" s="31"/>
      <c r="BP307" s="31"/>
      <c r="BQ307" s="31"/>
      <c r="BR307" s="31"/>
      <c r="BS307" s="31"/>
      <c r="BT307" s="31"/>
      <c r="BU307" s="35">
        <f t="shared" si="138"/>
        <v>0</v>
      </c>
    </row>
    <row r="308" spans="1:73" ht="27" customHeight="1" x14ac:dyDescent="0.15">
      <c r="A308" s="29">
        <f t="shared" si="144"/>
        <v>44848</v>
      </c>
      <c r="B308" s="13">
        <f t="shared" si="132"/>
        <v>42</v>
      </c>
      <c r="C308" s="13">
        <f t="shared" si="133"/>
        <v>5</v>
      </c>
      <c r="D308" s="88">
        <f t="shared" si="134"/>
        <v>1.25</v>
      </c>
      <c r="E308" s="70">
        <f t="shared" si="127"/>
        <v>0</v>
      </c>
      <c r="F308" s="70">
        <f t="shared" si="128"/>
        <v>0</v>
      </c>
      <c r="G308" s="89">
        <f t="shared" si="129"/>
        <v>1</v>
      </c>
      <c r="H308" s="70">
        <f t="shared" si="119"/>
        <v>1</v>
      </c>
      <c r="I308" s="71">
        <f t="shared" si="139"/>
        <v>0</v>
      </c>
      <c r="J308" s="96"/>
      <c r="K308" s="96"/>
      <c r="L308" s="96"/>
      <c r="M308" s="96"/>
      <c r="N308" s="97"/>
      <c r="O308" s="97"/>
      <c r="P308" s="108">
        <f t="shared" si="135"/>
        <v>0</v>
      </c>
      <c r="Q308" s="75">
        <f t="shared" si="120"/>
        <v>0</v>
      </c>
      <c r="R308" s="91">
        <f>(SUMIF($B$21:B308,B308,$Q$21:Q308))</f>
        <v>0</v>
      </c>
      <c r="S308" s="93">
        <f t="shared" si="145"/>
        <v>-2.4166666666666665</v>
      </c>
      <c r="T308" s="32">
        <f t="shared" si="121"/>
        <v>0</v>
      </c>
      <c r="U308" s="94">
        <f t="shared" si="122"/>
        <v>0</v>
      </c>
      <c r="V308" s="9">
        <f t="shared" si="130"/>
        <v>0</v>
      </c>
      <c r="W308" s="9">
        <f t="shared" si="123"/>
        <v>0</v>
      </c>
      <c r="X308" s="9">
        <f t="shared" si="131"/>
        <v>0</v>
      </c>
      <c r="Y308" s="93">
        <f t="shared" si="124"/>
        <v>0</v>
      </c>
      <c r="Z308" s="93">
        <f t="shared" si="125"/>
        <v>0</v>
      </c>
      <c r="AA308" s="9">
        <f t="shared" si="140"/>
        <v>0</v>
      </c>
      <c r="AB308" s="100"/>
      <c r="AC308" s="101"/>
      <c r="AD308" s="9">
        <f t="shared" si="126"/>
        <v>0</v>
      </c>
      <c r="AE308" s="96"/>
      <c r="AF308" s="98"/>
      <c r="AG308" s="98"/>
      <c r="AH308" s="96"/>
      <c r="AI308" s="96"/>
      <c r="AJ308" s="96"/>
      <c r="AK308" s="99"/>
      <c r="AL308" s="9">
        <f t="shared" si="141"/>
        <v>0</v>
      </c>
      <c r="AM308" s="9">
        <f t="shared" si="142"/>
        <v>7</v>
      </c>
      <c r="AN308" s="9">
        <f t="shared" si="143"/>
        <v>0.125</v>
      </c>
      <c r="AO308" s="113"/>
      <c r="AP308" s="113"/>
      <c r="AQ308" s="113"/>
      <c r="AR308" s="113"/>
      <c r="AS308" s="34">
        <f t="shared" si="136"/>
        <v>44848</v>
      </c>
      <c r="AT308" s="14">
        <f t="shared" si="137"/>
        <v>0</v>
      </c>
      <c r="AU308" s="31"/>
      <c r="AV308" s="31"/>
      <c r="AW308" s="31"/>
      <c r="AX308" s="31"/>
      <c r="AY308" s="31"/>
      <c r="AZ308" s="31"/>
      <c r="BA308" s="31"/>
      <c r="BB308" s="31"/>
      <c r="BC308" s="31"/>
      <c r="BD308" s="31"/>
      <c r="BE308" s="31"/>
      <c r="BF308" s="31"/>
      <c r="BG308" s="31"/>
      <c r="BH308" s="31"/>
      <c r="BI308" s="31"/>
      <c r="BJ308" s="31"/>
      <c r="BK308" s="31"/>
      <c r="BL308" s="31"/>
      <c r="BM308" s="31"/>
      <c r="BN308" s="31"/>
      <c r="BO308" s="31"/>
      <c r="BP308" s="31"/>
      <c r="BQ308" s="31"/>
      <c r="BR308" s="31"/>
      <c r="BS308" s="31"/>
      <c r="BT308" s="31"/>
      <c r="BU308" s="35">
        <f t="shared" si="138"/>
        <v>0</v>
      </c>
    </row>
    <row r="309" spans="1:73" ht="27" customHeight="1" x14ac:dyDescent="0.15">
      <c r="A309" s="29">
        <f t="shared" si="144"/>
        <v>44849</v>
      </c>
      <c r="B309" s="13">
        <f t="shared" si="132"/>
        <v>42</v>
      </c>
      <c r="C309" s="13">
        <f t="shared" si="133"/>
        <v>6</v>
      </c>
      <c r="D309" s="88">
        <f t="shared" si="134"/>
        <v>1.25</v>
      </c>
      <c r="E309" s="70">
        <f t="shared" si="127"/>
        <v>0</v>
      </c>
      <c r="F309" s="70">
        <f t="shared" si="128"/>
        <v>0</v>
      </c>
      <c r="G309" s="89">
        <f t="shared" si="129"/>
        <v>1</v>
      </c>
      <c r="H309" s="70">
        <f t="shared" si="119"/>
        <v>1</v>
      </c>
      <c r="I309" s="71">
        <f t="shared" si="139"/>
        <v>0</v>
      </c>
      <c r="J309" s="96"/>
      <c r="K309" s="96"/>
      <c r="L309" s="96"/>
      <c r="M309" s="96"/>
      <c r="N309" s="97"/>
      <c r="O309" s="97"/>
      <c r="P309" s="108">
        <f t="shared" si="135"/>
        <v>0</v>
      </c>
      <c r="Q309" s="75">
        <f t="shared" si="120"/>
        <v>0</v>
      </c>
      <c r="R309" s="91">
        <f>(SUMIF($B$21:B309,B309,$Q$21:Q309))</f>
        <v>0</v>
      </c>
      <c r="S309" s="93">
        <f t="shared" si="145"/>
        <v>-2.4166666666666665</v>
      </c>
      <c r="T309" s="32">
        <f t="shared" si="121"/>
        <v>0</v>
      </c>
      <c r="U309" s="94">
        <f t="shared" si="122"/>
        <v>0</v>
      </c>
      <c r="V309" s="9">
        <f t="shared" si="130"/>
        <v>0</v>
      </c>
      <c r="W309" s="9">
        <f t="shared" si="123"/>
        <v>0</v>
      </c>
      <c r="X309" s="9">
        <f t="shared" si="131"/>
        <v>0</v>
      </c>
      <c r="Y309" s="93">
        <f t="shared" si="124"/>
        <v>0</v>
      </c>
      <c r="Z309" s="93">
        <f t="shared" si="125"/>
        <v>0</v>
      </c>
      <c r="AA309" s="9">
        <f t="shared" si="140"/>
        <v>0</v>
      </c>
      <c r="AB309" s="100"/>
      <c r="AC309" s="101"/>
      <c r="AD309" s="9">
        <f t="shared" si="126"/>
        <v>0</v>
      </c>
      <c r="AE309" s="96"/>
      <c r="AF309" s="98"/>
      <c r="AG309" s="98"/>
      <c r="AH309" s="96"/>
      <c r="AI309" s="96"/>
      <c r="AJ309" s="96"/>
      <c r="AK309" s="99"/>
      <c r="AL309" s="9">
        <f t="shared" si="141"/>
        <v>0</v>
      </c>
      <c r="AM309" s="9">
        <f t="shared" si="142"/>
        <v>7</v>
      </c>
      <c r="AN309" s="9">
        <f t="shared" si="143"/>
        <v>0.125</v>
      </c>
      <c r="AO309" s="113"/>
      <c r="AP309" s="113"/>
      <c r="AQ309" s="113"/>
      <c r="AR309" s="113"/>
      <c r="AS309" s="34">
        <f t="shared" si="136"/>
        <v>44849</v>
      </c>
      <c r="AT309" s="14">
        <f t="shared" si="137"/>
        <v>0</v>
      </c>
      <c r="AU309" s="31"/>
      <c r="AV309" s="31"/>
      <c r="AW309" s="31"/>
      <c r="AX309" s="31"/>
      <c r="AY309" s="31"/>
      <c r="AZ309" s="31"/>
      <c r="BA309" s="31"/>
      <c r="BB309" s="31"/>
      <c r="BC309" s="31"/>
      <c r="BD309" s="31"/>
      <c r="BE309" s="31"/>
      <c r="BF309" s="31"/>
      <c r="BG309" s="31"/>
      <c r="BH309" s="31"/>
      <c r="BI309" s="31"/>
      <c r="BJ309" s="31"/>
      <c r="BK309" s="31"/>
      <c r="BL309" s="31"/>
      <c r="BM309" s="31"/>
      <c r="BN309" s="31"/>
      <c r="BO309" s="31"/>
      <c r="BP309" s="31"/>
      <c r="BQ309" s="31"/>
      <c r="BR309" s="31"/>
      <c r="BS309" s="31"/>
      <c r="BT309" s="31"/>
      <c r="BU309" s="35">
        <f t="shared" si="138"/>
        <v>0</v>
      </c>
    </row>
    <row r="310" spans="1:73" ht="27" customHeight="1" x14ac:dyDescent="0.15">
      <c r="A310" s="29">
        <f t="shared" si="144"/>
        <v>44850</v>
      </c>
      <c r="B310" s="13">
        <f t="shared" si="132"/>
        <v>42</v>
      </c>
      <c r="C310" s="13">
        <f t="shared" si="133"/>
        <v>7</v>
      </c>
      <c r="D310" s="88">
        <f t="shared" si="134"/>
        <v>1.25</v>
      </c>
      <c r="E310" s="70">
        <f t="shared" si="127"/>
        <v>0</v>
      </c>
      <c r="F310" s="70">
        <f t="shared" si="128"/>
        <v>0</v>
      </c>
      <c r="G310" s="89">
        <f t="shared" si="129"/>
        <v>1.5</v>
      </c>
      <c r="H310" s="70">
        <f t="shared" si="119"/>
        <v>1</v>
      </c>
      <c r="I310" s="71">
        <f t="shared" si="139"/>
        <v>0</v>
      </c>
      <c r="J310" s="96"/>
      <c r="K310" s="96"/>
      <c r="L310" s="96"/>
      <c r="M310" s="96"/>
      <c r="N310" s="97"/>
      <c r="O310" s="97"/>
      <c r="P310" s="108">
        <f t="shared" si="135"/>
        <v>0</v>
      </c>
      <c r="Q310" s="75">
        <f t="shared" si="120"/>
        <v>0</v>
      </c>
      <c r="R310" s="91">
        <f>(SUMIF($B$21:B310,B310,$Q$21:Q310))</f>
        <v>0</v>
      </c>
      <c r="S310" s="93">
        <f t="shared" si="145"/>
        <v>-2.4166666666666665</v>
      </c>
      <c r="T310" s="32">
        <f t="shared" si="121"/>
        <v>0</v>
      </c>
      <c r="U310" s="94">
        <f t="shared" si="122"/>
        <v>0</v>
      </c>
      <c r="V310" s="9">
        <f t="shared" si="130"/>
        <v>0</v>
      </c>
      <c r="W310" s="9">
        <f t="shared" si="123"/>
        <v>0</v>
      </c>
      <c r="X310" s="9">
        <f t="shared" si="131"/>
        <v>0</v>
      </c>
      <c r="Y310" s="93">
        <f t="shared" si="124"/>
        <v>0</v>
      </c>
      <c r="Z310" s="93">
        <f t="shared" si="125"/>
        <v>0</v>
      </c>
      <c r="AA310" s="9">
        <f t="shared" si="140"/>
        <v>0</v>
      </c>
      <c r="AB310" s="100"/>
      <c r="AC310" s="101"/>
      <c r="AD310" s="9">
        <f t="shared" si="126"/>
        <v>0</v>
      </c>
      <c r="AE310" s="96"/>
      <c r="AF310" s="98"/>
      <c r="AG310" s="98"/>
      <c r="AH310" s="96"/>
      <c r="AI310" s="96"/>
      <c r="AJ310" s="96"/>
      <c r="AK310" s="99"/>
      <c r="AL310" s="9">
        <f t="shared" si="141"/>
        <v>0</v>
      </c>
      <c r="AM310" s="9">
        <f t="shared" si="142"/>
        <v>7</v>
      </c>
      <c r="AN310" s="9">
        <f t="shared" si="143"/>
        <v>0.125</v>
      </c>
      <c r="AO310" s="113"/>
      <c r="AP310" s="113"/>
      <c r="AQ310" s="113"/>
      <c r="AR310" s="113"/>
      <c r="AS310" s="34">
        <f t="shared" si="136"/>
        <v>44850</v>
      </c>
      <c r="AT310" s="14">
        <f t="shared" si="137"/>
        <v>0</v>
      </c>
      <c r="AU310" s="31"/>
      <c r="AV310" s="31"/>
      <c r="AW310" s="31"/>
      <c r="AX310" s="31"/>
      <c r="AY310" s="31"/>
      <c r="AZ310" s="31"/>
      <c r="BA310" s="31"/>
      <c r="BB310" s="31"/>
      <c r="BC310" s="31"/>
      <c r="BD310" s="31"/>
      <c r="BE310" s="31"/>
      <c r="BF310" s="31"/>
      <c r="BG310" s="31"/>
      <c r="BH310" s="31"/>
      <c r="BI310" s="31"/>
      <c r="BJ310" s="31"/>
      <c r="BK310" s="31"/>
      <c r="BL310" s="31"/>
      <c r="BM310" s="31"/>
      <c r="BN310" s="31"/>
      <c r="BO310" s="31"/>
      <c r="BP310" s="31"/>
      <c r="BQ310" s="31"/>
      <c r="BR310" s="31"/>
      <c r="BS310" s="31"/>
      <c r="BT310" s="31"/>
      <c r="BU310" s="35">
        <f t="shared" si="138"/>
        <v>0</v>
      </c>
    </row>
    <row r="311" spans="1:73" ht="27" customHeight="1" x14ac:dyDescent="0.15">
      <c r="A311" s="29">
        <f t="shared" si="144"/>
        <v>44851</v>
      </c>
      <c r="B311" s="13">
        <f t="shared" si="132"/>
        <v>42</v>
      </c>
      <c r="C311" s="13">
        <f t="shared" si="133"/>
        <v>1</v>
      </c>
      <c r="D311" s="88">
        <f t="shared" si="134"/>
        <v>1.25</v>
      </c>
      <c r="E311" s="70">
        <f t="shared" si="127"/>
        <v>0</v>
      </c>
      <c r="F311" s="70">
        <f t="shared" si="128"/>
        <v>0</v>
      </c>
      <c r="G311" s="89">
        <f t="shared" si="129"/>
        <v>1</v>
      </c>
      <c r="H311" s="70">
        <f t="shared" si="119"/>
        <v>1</v>
      </c>
      <c r="I311" s="71">
        <f t="shared" si="139"/>
        <v>0</v>
      </c>
      <c r="J311" s="96"/>
      <c r="K311" s="96"/>
      <c r="L311" s="96"/>
      <c r="M311" s="96"/>
      <c r="N311" s="97"/>
      <c r="O311" s="97"/>
      <c r="P311" s="108">
        <f t="shared" si="135"/>
        <v>0</v>
      </c>
      <c r="Q311" s="75">
        <f t="shared" si="120"/>
        <v>0</v>
      </c>
      <c r="R311" s="91">
        <f>(SUMIF($B$21:B311,B311,$Q$21:Q311))</f>
        <v>0</v>
      </c>
      <c r="S311" s="93">
        <f t="shared" si="145"/>
        <v>-2.4166666666666665</v>
      </c>
      <c r="T311" s="32">
        <f t="shared" si="121"/>
        <v>0</v>
      </c>
      <c r="U311" s="94">
        <f t="shared" si="122"/>
        <v>0</v>
      </c>
      <c r="V311" s="9">
        <f t="shared" si="130"/>
        <v>0</v>
      </c>
      <c r="W311" s="9">
        <f t="shared" si="123"/>
        <v>0</v>
      </c>
      <c r="X311" s="9">
        <f t="shared" si="131"/>
        <v>0</v>
      </c>
      <c r="Y311" s="93">
        <f t="shared" si="124"/>
        <v>0</v>
      </c>
      <c r="Z311" s="93">
        <f t="shared" si="125"/>
        <v>0</v>
      </c>
      <c r="AA311" s="9">
        <f t="shared" si="140"/>
        <v>0</v>
      </c>
      <c r="AB311" s="100"/>
      <c r="AC311" s="101"/>
      <c r="AD311" s="9">
        <f t="shared" si="126"/>
        <v>0</v>
      </c>
      <c r="AE311" s="96"/>
      <c r="AF311" s="98"/>
      <c r="AG311" s="98"/>
      <c r="AH311" s="96"/>
      <c r="AI311" s="96"/>
      <c r="AJ311" s="96"/>
      <c r="AK311" s="99"/>
      <c r="AL311" s="9">
        <f t="shared" si="141"/>
        <v>0</v>
      </c>
      <c r="AM311" s="9">
        <f t="shared" si="142"/>
        <v>7</v>
      </c>
      <c r="AN311" s="9">
        <f t="shared" si="143"/>
        <v>0.125</v>
      </c>
      <c r="AO311" s="113"/>
      <c r="AP311" s="113"/>
      <c r="AQ311" s="113"/>
      <c r="AR311" s="113"/>
      <c r="AS311" s="34">
        <f t="shared" si="136"/>
        <v>44851</v>
      </c>
      <c r="AT311" s="14">
        <f t="shared" si="137"/>
        <v>0</v>
      </c>
      <c r="AU311" s="31"/>
      <c r="AV311" s="31"/>
      <c r="AW311" s="31"/>
      <c r="AX311" s="31"/>
      <c r="AY311" s="31"/>
      <c r="AZ311" s="31"/>
      <c r="BA311" s="31"/>
      <c r="BB311" s="31"/>
      <c r="BC311" s="31"/>
      <c r="BD311" s="31"/>
      <c r="BE311" s="31"/>
      <c r="BF311" s="31"/>
      <c r="BG311" s="31"/>
      <c r="BH311" s="31"/>
      <c r="BI311" s="31"/>
      <c r="BJ311" s="31"/>
      <c r="BK311" s="31"/>
      <c r="BL311" s="31"/>
      <c r="BM311" s="31"/>
      <c r="BN311" s="31"/>
      <c r="BO311" s="31"/>
      <c r="BP311" s="31"/>
      <c r="BQ311" s="31"/>
      <c r="BR311" s="31"/>
      <c r="BS311" s="31"/>
      <c r="BT311" s="31"/>
      <c r="BU311" s="35">
        <f t="shared" si="138"/>
        <v>0</v>
      </c>
    </row>
    <row r="312" spans="1:73" ht="27" customHeight="1" x14ac:dyDescent="0.15">
      <c r="A312" s="29">
        <f t="shared" si="144"/>
        <v>44852</v>
      </c>
      <c r="B312" s="13">
        <f t="shared" si="132"/>
        <v>43</v>
      </c>
      <c r="C312" s="13">
        <f t="shared" si="133"/>
        <v>2</v>
      </c>
      <c r="D312" s="88">
        <f t="shared" si="134"/>
        <v>1.25</v>
      </c>
      <c r="E312" s="70">
        <f t="shared" si="127"/>
        <v>0</v>
      </c>
      <c r="F312" s="70">
        <f t="shared" si="128"/>
        <v>0</v>
      </c>
      <c r="G312" s="89">
        <f t="shared" si="129"/>
        <v>1</v>
      </c>
      <c r="H312" s="70">
        <f t="shared" si="119"/>
        <v>1</v>
      </c>
      <c r="I312" s="71">
        <f t="shared" si="139"/>
        <v>0</v>
      </c>
      <c r="J312" s="96"/>
      <c r="K312" s="96"/>
      <c r="L312" s="96"/>
      <c r="M312" s="96"/>
      <c r="N312" s="97"/>
      <c r="O312" s="97"/>
      <c r="P312" s="108">
        <f t="shared" si="135"/>
        <v>0</v>
      </c>
      <c r="Q312" s="75">
        <f t="shared" si="120"/>
        <v>0</v>
      </c>
      <c r="R312" s="91">
        <f>(SUMIF($B$21:B312,B312,$Q$21:Q312))</f>
        <v>0</v>
      </c>
      <c r="S312" s="93">
        <f t="shared" si="145"/>
        <v>-2.4166666666666665</v>
      </c>
      <c r="T312" s="32">
        <f t="shared" si="121"/>
        <v>0</v>
      </c>
      <c r="U312" s="94">
        <f t="shared" si="122"/>
        <v>0</v>
      </c>
      <c r="V312" s="9">
        <f t="shared" si="130"/>
        <v>0</v>
      </c>
      <c r="W312" s="9">
        <f t="shared" si="123"/>
        <v>0</v>
      </c>
      <c r="X312" s="9">
        <f t="shared" si="131"/>
        <v>0</v>
      </c>
      <c r="Y312" s="93">
        <f t="shared" si="124"/>
        <v>0</v>
      </c>
      <c r="Z312" s="93">
        <f t="shared" si="125"/>
        <v>0</v>
      </c>
      <c r="AA312" s="9">
        <f t="shared" si="140"/>
        <v>0</v>
      </c>
      <c r="AB312" s="100"/>
      <c r="AC312" s="101"/>
      <c r="AD312" s="9">
        <f t="shared" si="126"/>
        <v>0</v>
      </c>
      <c r="AE312" s="96"/>
      <c r="AF312" s="98"/>
      <c r="AG312" s="98"/>
      <c r="AH312" s="96"/>
      <c r="AI312" s="96"/>
      <c r="AJ312" s="96"/>
      <c r="AK312" s="99"/>
      <c r="AL312" s="9">
        <f t="shared" si="141"/>
        <v>0</v>
      </c>
      <c r="AM312" s="9">
        <f t="shared" si="142"/>
        <v>7</v>
      </c>
      <c r="AN312" s="9">
        <f t="shared" si="143"/>
        <v>0.125</v>
      </c>
      <c r="AO312" s="113"/>
      <c r="AP312" s="113"/>
      <c r="AQ312" s="113"/>
      <c r="AR312" s="113"/>
      <c r="AS312" s="34">
        <f t="shared" si="136"/>
        <v>44852</v>
      </c>
      <c r="AT312" s="14">
        <f t="shared" si="137"/>
        <v>0</v>
      </c>
      <c r="AU312" s="31"/>
      <c r="AV312" s="31"/>
      <c r="AW312" s="31"/>
      <c r="AX312" s="31"/>
      <c r="AY312" s="31"/>
      <c r="AZ312" s="31"/>
      <c r="BA312" s="31"/>
      <c r="BB312" s="31"/>
      <c r="BC312" s="31"/>
      <c r="BD312" s="31"/>
      <c r="BE312" s="31"/>
      <c r="BF312" s="31"/>
      <c r="BG312" s="31"/>
      <c r="BH312" s="31"/>
      <c r="BI312" s="31"/>
      <c r="BJ312" s="31"/>
      <c r="BK312" s="31"/>
      <c r="BL312" s="31"/>
      <c r="BM312" s="31"/>
      <c r="BN312" s="31"/>
      <c r="BO312" s="31"/>
      <c r="BP312" s="31"/>
      <c r="BQ312" s="31"/>
      <c r="BR312" s="31"/>
      <c r="BS312" s="31"/>
      <c r="BT312" s="31"/>
      <c r="BU312" s="35">
        <f t="shared" si="138"/>
        <v>0</v>
      </c>
    </row>
    <row r="313" spans="1:73" ht="27" customHeight="1" x14ac:dyDescent="0.15">
      <c r="A313" s="29">
        <f t="shared" si="144"/>
        <v>44853</v>
      </c>
      <c r="B313" s="13">
        <f t="shared" si="132"/>
        <v>43</v>
      </c>
      <c r="C313" s="13">
        <f t="shared" si="133"/>
        <v>3</v>
      </c>
      <c r="D313" s="88">
        <f t="shared" si="134"/>
        <v>1.25</v>
      </c>
      <c r="E313" s="70">
        <f t="shared" si="127"/>
        <v>0</v>
      </c>
      <c r="F313" s="70">
        <f t="shared" si="128"/>
        <v>0</v>
      </c>
      <c r="G313" s="89">
        <f t="shared" si="129"/>
        <v>1</v>
      </c>
      <c r="H313" s="70">
        <f t="shared" si="119"/>
        <v>1</v>
      </c>
      <c r="I313" s="71">
        <f t="shared" si="139"/>
        <v>0</v>
      </c>
      <c r="J313" s="96"/>
      <c r="K313" s="96"/>
      <c r="L313" s="96"/>
      <c r="M313" s="96"/>
      <c r="N313" s="97"/>
      <c r="O313" s="97"/>
      <c r="P313" s="108">
        <f t="shared" si="135"/>
        <v>0</v>
      </c>
      <c r="Q313" s="75">
        <f t="shared" si="120"/>
        <v>0</v>
      </c>
      <c r="R313" s="91">
        <f>(SUMIF($B$21:B313,B313,$Q$21:Q313))</f>
        <v>0</v>
      </c>
      <c r="S313" s="93">
        <f t="shared" si="145"/>
        <v>-2.4166666666666665</v>
      </c>
      <c r="T313" s="32">
        <f t="shared" si="121"/>
        <v>0</v>
      </c>
      <c r="U313" s="94">
        <f t="shared" si="122"/>
        <v>0</v>
      </c>
      <c r="V313" s="9">
        <f t="shared" si="130"/>
        <v>0</v>
      </c>
      <c r="W313" s="9">
        <f t="shared" si="123"/>
        <v>0</v>
      </c>
      <c r="X313" s="9">
        <f t="shared" si="131"/>
        <v>0</v>
      </c>
      <c r="Y313" s="93">
        <f t="shared" si="124"/>
        <v>0</v>
      </c>
      <c r="Z313" s="93">
        <f t="shared" si="125"/>
        <v>0</v>
      </c>
      <c r="AA313" s="9">
        <f t="shared" si="140"/>
        <v>0</v>
      </c>
      <c r="AB313" s="100"/>
      <c r="AC313" s="101"/>
      <c r="AD313" s="9">
        <f t="shared" si="126"/>
        <v>0</v>
      </c>
      <c r="AE313" s="96"/>
      <c r="AF313" s="98"/>
      <c r="AG313" s="98"/>
      <c r="AH313" s="96"/>
      <c r="AI313" s="96"/>
      <c r="AJ313" s="96"/>
      <c r="AK313" s="99"/>
      <c r="AL313" s="9">
        <f t="shared" si="141"/>
        <v>0</v>
      </c>
      <c r="AM313" s="9">
        <f t="shared" si="142"/>
        <v>7</v>
      </c>
      <c r="AN313" s="9">
        <f t="shared" si="143"/>
        <v>0.125</v>
      </c>
      <c r="AO313" s="113"/>
      <c r="AP313" s="113"/>
      <c r="AQ313" s="113"/>
      <c r="AR313" s="113"/>
      <c r="AS313" s="34">
        <f t="shared" si="136"/>
        <v>44853</v>
      </c>
      <c r="AT313" s="14">
        <f t="shared" si="137"/>
        <v>0</v>
      </c>
      <c r="AU313" s="31"/>
      <c r="AV313" s="31"/>
      <c r="AW313" s="31"/>
      <c r="AX313" s="31"/>
      <c r="AY313" s="31"/>
      <c r="AZ313" s="31"/>
      <c r="BA313" s="31"/>
      <c r="BB313" s="31"/>
      <c r="BC313" s="31"/>
      <c r="BD313" s="31"/>
      <c r="BE313" s="31"/>
      <c r="BF313" s="31"/>
      <c r="BG313" s="31"/>
      <c r="BH313" s="31"/>
      <c r="BI313" s="31"/>
      <c r="BJ313" s="31"/>
      <c r="BK313" s="31"/>
      <c r="BL313" s="31"/>
      <c r="BM313" s="31"/>
      <c r="BN313" s="31"/>
      <c r="BO313" s="31"/>
      <c r="BP313" s="31"/>
      <c r="BQ313" s="31"/>
      <c r="BR313" s="31"/>
      <c r="BS313" s="31"/>
      <c r="BT313" s="31"/>
      <c r="BU313" s="35">
        <f t="shared" si="138"/>
        <v>0</v>
      </c>
    </row>
    <row r="314" spans="1:73" ht="27" customHeight="1" x14ac:dyDescent="0.15">
      <c r="A314" s="29">
        <f t="shared" si="144"/>
        <v>44854</v>
      </c>
      <c r="B314" s="13">
        <f t="shared" si="132"/>
        <v>43</v>
      </c>
      <c r="C314" s="13">
        <f t="shared" si="133"/>
        <v>4</v>
      </c>
      <c r="D314" s="88">
        <f t="shared" si="134"/>
        <v>1.25</v>
      </c>
      <c r="E314" s="70">
        <f t="shared" si="127"/>
        <v>0</v>
      </c>
      <c r="F314" s="70">
        <f t="shared" si="128"/>
        <v>0</v>
      </c>
      <c r="G314" s="89">
        <f t="shared" si="129"/>
        <v>1</v>
      </c>
      <c r="H314" s="70">
        <f t="shared" si="119"/>
        <v>1</v>
      </c>
      <c r="I314" s="71">
        <f t="shared" si="139"/>
        <v>0</v>
      </c>
      <c r="J314" s="96"/>
      <c r="K314" s="96"/>
      <c r="L314" s="96"/>
      <c r="M314" s="96"/>
      <c r="N314" s="97"/>
      <c r="O314" s="97"/>
      <c r="P314" s="108">
        <f t="shared" si="135"/>
        <v>0</v>
      </c>
      <c r="Q314" s="75">
        <f t="shared" si="120"/>
        <v>0</v>
      </c>
      <c r="R314" s="91">
        <f>(SUMIF($B$21:B314,B314,$Q$21:Q314))</f>
        <v>0</v>
      </c>
      <c r="S314" s="93">
        <f t="shared" si="145"/>
        <v>-2.4166666666666665</v>
      </c>
      <c r="T314" s="32">
        <f t="shared" si="121"/>
        <v>0</v>
      </c>
      <c r="U314" s="94">
        <f t="shared" si="122"/>
        <v>0</v>
      </c>
      <c r="V314" s="9">
        <f t="shared" si="130"/>
        <v>0</v>
      </c>
      <c r="W314" s="9">
        <f t="shared" si="123"/>
        <v>0</v>
      </c>
      <c r="X314" s="9">
        <f t="shared" si="131"/>
        <v>0</v>
      </c>
      <c r="Y314" s="93">
        <f t="shared" si="124"/>
        <v>0</v>
      </c>
      <c r="Z314" s="93">
        <f t="shared" si="125"/>
        <v>0</v>
      </c>
      <c r="AA314" s="9">
        <f t="shared" si="140"/>
        <v>0</v>
      </c>
      <c r="AB314" s="100"/>
      <c r="AC314" s="101"/>
      <c r="AD314" s="9">
        <f t="shared" si="126"/>
        <v>0</v>
      </c>
      <c r="AE314" s="96"/>
      <c r="AF314" s="98"/>
      <c r="AG314" s="98"/>
      <c r="AH314" s="96"/>
      <c r="AI314" s="96"/>
      <c r="AJ314" s="96"/>
      <c r="AK314" s="99"/>
      <c r="AL314" s="9">
        <f t="shared" si="141"/>
        <v>0</v>
      </c>
      <c r="AM314" s="9">
        <f t="shared" si="142"/>
        <v>7</v>
      </c>
      <c r="AN314" s="9">
        <f t="shared" si="143"/>
        <v>0.125</v>
      </c>
      <c r="AO314" s="113"/>
      <c r="AP314" s="113"/>
      <c r="AQ314" s="113"/>
      <c r="AR314" s="113"/>
      <c r="AS314" s="34">
        <f t="shared" si="136"/>
        <v>44854</v>
      </c>
      <c r="AT314" s="14">
        <f t="shared" si="137"/>
        <v>0</v>
      </c>
      <c r="AU314" s="31"/>
      <c r="AV314" s="31"/>
      <c r="AW314" s="31"/>
      <c r="AX314" s="31"/>
      <c r="AY314" s="31"/>
      <c r="AZ314" s="31"/>
      <c r="BA314" s="31"/>
      <c r="BB314" s="31"/>
      <c r="BC314" s="31"/>
      <c r="BD314" s="31"/>
      <c r="BE314" s="31"/>
      <c r="BF314" s="31"/>
      <c r="BG314" s="31"/>
      <c r="BH314" s="31"/>
      <c r="BI314" s="31"/>
      <c r="BJ314" s="31"/>
      <c r="BK314" s="31"/>
      <c r="BL314" s="31"/>
      <c r="BM314" s="31"/>
      <c r="BN314" s="31"/>
      <c r="BO314" s="31"/>
      <c r="BP314" s="31"/>
      <c r="BQ314" s="31"/>
      <c r="BR314" s="31"/>
      <c r="BS314" s="31"/>
      <c r="BT314" s="31"/>
      <c r="BU314" s="35">
        <f t="shared" si="138"/>
        <v>0</v>
      </c>
    </row>
    <row r="315" spans="1:73" ht="27" customHeight="1" x14ac:dyDescent="0.15">
      <c r="A315" s="29">
        <f t="shared" si="144"/>
        <v>44855</v>
      </c>
      <c r="B315" s="13">
        <f t="shared" si="132"/>
        <v>43</v>
      </c>
      <c r="C315" s="13">
        <f t="shared" si="133"/>
        <v>5</v>
      </c>
      <c r="D315" s="88">
        <f t="shared" si="134"/>
        <v>1.25</v>
      </c>
      <c r="E315" s="70">
        <f t="shared" si="127"/>
        <v>0</v>
      </c>
      <c r="F315" s="70">
        <f t="shared" si="128"/>
        <v>0</v>
      </c>
      <c r="G315" s="89">
        <f t="shared" si="129"/>
        <v>1</v>
      </c>
      <c r="H315" s="70">
        <f t="shared" si="119"/>
        <v>1</v>
      </c>
      <c r="I315" s="71">
        <f t="shared" si="139"/>
        <v>0</v>
      </c>
      <c r="J315" s="96"/>
      <c r="K315" s="96"/>
      <c r="L315" s="96"/>
      <c r="M315" s="96"/>
      <c r="N315" s="97"/>
      <c r="O315" s="97"/>
      <c r="P315" s="108">
        <f t="shared" si="135"/>
        <v>0</v>
      </c>
      <c r="Q315" s="75">
        <f t="shared" si="120"/>
        <v>0</v>
      </c>
      <c r="R315" s="91">
        <f>(SUMIF($B$21:B315,B315,$Q$21:Q315))</f>
        <v>0</v>
      </c>
      <c r="S315" s="93">
        <f t="shared" si="145"/>
        <v>-2.4166666666666665</v>
      </c>
      <c r="T315" s="32">
        <f t="shared" si="121"/>
        <v>0</v>
      </c>
      <c r="U315" s="94">
        <f t="shared" si="122"/>
        <v>0</v>
      </c>
      <c r="V315" s="9">
        <f t="shared" si="130"/>
        <v>0</v>
      </c>
      <c r="W315" s="9">
        <f t="shared" si="123"/>
        <v>0</v>
      </c>
      <c r="X315" s="9">
        <f t="shared" si="131"/>
        <v>0</v>
      </c>
      <c r="Y315" s="93">
        <f t="shared" si="124"/>
        <v>0</v>
      </c>
      <c r="Z315" s="93">
        <f t="shared" si="125"/>
        <v>0</v>
      </c>
      <c r="AA315" s="9">
        <f t="shared" si="140"/>
        <v>0</v>
      </c>
      <c r="AB315" s="100"/>
      <c r="AC315" s="101"/>
      <c r="AD315" s="9">
        <f t="shared" si="126"/>
        <v>0</v>
      </c>
      <c r="AE315" s="96"/>
      <c r="AF315" s="98"/>
      <c r="AG315" s="98"/>
      <c r="AH315" s="96"/>
      <c r="AI315" s="96"/>
      <c r="AJ315" s="96"/>
      <c r="AK315" s="99"/>
      <c r="AL315" s="9">
        <f t="shared" si="141"/>
        <v>0</v>
      </c>
      <c r="AM315" s="9">
        <f t="shared" si="142"/>
        <v>7</v>
      </c>
      <c r="AN315" s="9">
        <f t="shared" si="143"/>
        <v>0.125</v>
      </c>
      <c r="AO315" s="113"/>
      <c r="AP315" s="113"/>
      <c r="AQ315" s="113"/>
      <c r="AR315" s="113"/>
      <c r="AS315" s="34">
        <f t="shared" si="136"/>
        <v>44855</v>
      </c>
      <c r="AT315" s="14">
        <f t="shared" si="137"/>
        <v>0</v>
      </c>
      <c r="AU315" s="31"/>
      <c r="AV315" s="31"/>
      <c r="AW315" s="31"/>
      <c r="AX315" s="31"/>
      <c r="AY315" s="31"/>
      <c r="AZ315" s="31"/>
      <c r="BA315" s="31"/>
      <c r="BB315" s="31"/>
      <c r="BC315" s="31"/>
      <c r="BD315" s="31"/>
      <c r="BE315" s="31"/>
      <c r="BF315" s="31"/>
      <c r="BG315" s="31"/>
      <c r="BH315" s="31"/>
      <c r="BI315" s="31"/>
      <c r="BJ315" s="31"/>
      <c r="BK315" s="31"/>
      <c r="BL315" s="31"/>
      <c r="BM315" s="31"/>
      <c r="BN315" s="31"/>
      <c r="BO315" s="31"/>
      <c r="BP315" s="31"/>
      <c r="BQ315" s="31"/>
      <c r="BR315" s="31"/>
      <c r="BS315" s="31"/>
      <c r="BT315" s="31"/>
      <c r="BU315" s="35">
        <f t="shared" si="138"/>
        <v>0</v>
      </c>
    </row>
    <row r="316" spans="1:73" ht="27" customHeight="1" x14ac:dyDescent="0.15">
      <c r="A316" s="29">
        <f t="shared" si="144"/>
        <v>44856</v>
      </c>
      <c r="B316" s="13">
        <f t="shared" si="132"/>
        <v>43</v>
      </c>
      <c r="C316" s="13">
        <f t="shared" si="133"/>
        <v>6</v>
      </c>
      <c r="D316" s="88">
        <f t="shared" si="134"/>
        <v>1.25</v>
      </c>
      <c r="E316" s="70">
        <f t="shared" si="127"/>
        <v>0</v>
      </c>
      <c r="F316" s="70">
        <f t="shared" si="128"/>
        <v>0</v>
      </c>
      <c r="G316" s="89">
        <f t="shared" si="129"/>
        <v>1</v>
      </c>
      <c r="H316" s="70">
        <f t="shared" si="119"/>
        <v>1</v>
      </c>
      <c r="I316" s="71">
        <f t="shared" si="139"/>
        <v>0</v>
      </c>
      <c r="J316" s="96"/>
      <c r="K316" s="96"/>
      <c r="L316" s="96"/>
      <c r="M316" s="96"/>
      <c r="N316" s="97"/>
      <c r="O316" s="97"/>
      <c r="P316" s="108">
        <f t="shared" si="135"/>
        <v>0</v>
      </c>
      <c r="Q316" s="75">
        <f t="shared" si="120"/>
        <v>0</v>
      </c>
      <c r="R316" s="91">
        <f>(SUMIF($B$21:B316,B316,$Q$21:Q316))</f>
        <v>0</v>
      </c>
      <c r="S316" s="93">
        <f t="shared" si="145"/>
        <v>-2.4166666666666665</v>
      </c>
      <c r="T316" s="32">
        <f t="shared" si="121"/>
        <v>0</v>
      </c>
      <c r="U316" s="94">
        <f t="shared" si="122"/>
        <v>0</v>
      </c>
      <c r="V316" s="9">
        <f t="shared" si="130"/>
        <v>0</v>
      </c>
      <c r="W316" s="9">
        <f t="shared" si="123"/>
        <v>0</v>
      </c>
      <c r="X316" s="9">
        <f t="shared" si="131"/>
        <v>0</v>
      </c>
      <c r="Y316" s="93">
        <f t="shared" si="124"/>
        <v>0</v>
      </c>
      <c r="Z316" s="93">
        <f t="shared" si="125"/>
        <v>0</v>
      </c>
      <c r="AA316" s="9">
        <f t="shared" si="140"/>
        <v>0</v>
      </c>
      <c r="AB316" s="100"/>
      <c r="AC316" s="101"/>
      <c r="AD316" s="9">
        <f t="shared" si="126"/>
        <v>0</v>
      </c>
      <c r="AE316" s="96"/>
      <c r="AF316" s="98"/>
      <c r="AG316" s="98"/>
      <c r="AH316" s="96"/>
      <c r="AI316" s="96"/>
      <c r="AJ316" s="96"/>
      <c r="AK316" s="99"/>
      <c r="AL316" s="9">
        <f t="shared" si="141"/>
        <v>0</v>
      </c>
      <c r="AM316" s="9">
        <f t="shared" si="142"/>
        <v>7</v>
      </c>
      <c r="AN316" s="9">
        <f t="shared" si="143"/>
        <v>0.125</v>
      </c>
      <c r="AO316" s="113"/>
      <c r="AP316" s="113"/>
      <c r="AQ316" s="113"/>
      <c r="AR316" s="113"/>
      <c r="AS316" s="34">
        <f t="shared" si="136"/>
        <v>44856</v>
      </c>
      <c r="AT316" s="14">
        <f t="shared" si="137"/>
        <v>0</v>
      </c>
      <c r="AU316" s="31"/>
      <c r="AV316" s="31"/>
      <c r="AW316" s="31"/>
      <c r="AX316" s="31"/>
      <c r="AY316" s="31"/>
      <c r="AZ316" s="31"/>
      <c r="BA316" s="31"/>
      <c r="BB316" s="31"/>
      <c r="BC316" s="31"/>
      <c r="BD316" s="31"/>
      <c r="BE316" s="31"/>
      <c r="BF316" s="31"/>
      <c r="BG316" s="31"/>
      <c r="BH316" s="31"/>
      <c r="BI316" s="31"/>
      <c r="BJ316" s="31"/>
      <c r="BK316" s="31"/>
      <c r="BL316" s="31"/>
      <c r="BM316" s="31"/>
      <c r="BN316" s="31"/>
      <c r="BO316" s="31"/>
      <c r="BP316" s="31"/>
      <c r="BQ316" s="31"/>
      <c r="BR316" s="31"/>
      <c r="BS316" s="31"/>
      <c r="BT316" s="31"/>
      <c r="BU316" s="35">
        <f t="shared" si="138"/>
        <v>0</v>
      </c>
    </row>
    <row r="317" spans="1:73" ht="27" customHeight="1" x14ac:dyDescent="0.15">
      <c r="A317" s="29">
        <f t="shared" si="144"/>
        <v>44857</v>
      </c>
      <c r="B317" s="13">
        <f t="shared" si="132"/>
        <v>43</v>
      </c>
      <c r="C317" s="13">
        <f t="shared" si="133"/>
        <v>7</v>
      </c>
      <c r="D317" s="88">
        <f t="shared" si="134"/>
        <v>1.25</v>
      </c>
      <c r="E317" s="70">
        <f t="shared" si="127"/>
        <v>0</v>
      </c>
      <c r="F317" s="70">
        <f t="shared" si="128"/>
        <v>0</v>
      </c>
      <c r="G317" s="89">
        <f t="shared" si="129"/>
        <v>1.5</v>
      </c>
      <c r="H317" s="70">
        <f t="shared" si="119"/>
        <v>1</v>
      </c>
      <c r="I317" s="71">
        <f t="shared" si="139"/>
        <v>0</v>
      </c>
      <c r="J317" s="96"/>
      <c r="K317" s="96"/>
      <c r="L317" s="96"/>
      <c r="M317" s="96"/>
      <c r="N317" s="97"/>
      <c r="O317" s="97"/>
      <c r="P317" s="108">
        <f t="shared" si="135"/>
        <v>0</v>
      </c>
      <c r="Q317" s="75">
        <f t="shared" si="120"/>
        <v>0</v>
      </c>
      <c r="R317" s="91">
        <f>(SUMIF($B$21:B317,B317,$Q$21:Q317))</f>
        <v>0</v>
      </c>
      <c r="S317" s="93">
        <f t="shared" si="145"/>
        <v>-2.4166666666666665</v>
      </c>
      <c r="T317" s="32">
        <f t="shared" si="121"/>
        <v>0</v>
      </c>
      <c r="U317" s="94">
        <f t="shared" si="122"/>
        <v>0</v>
      </c>
      <c r="V317" s="9">
        <f t="shared" si="130"/>
        <v>0</v>
      </c>
      <c r="W317" s="9">
        <f t="shared" si="123"/>
        <v>0</v>
      </c>
      <c r="X317" s="9">
        <f t="shared" si="131"/>
        <v>0</v>
      </c>
      <c r="Y317" s="93">
        <f t="shared" si="124"/>
        <v>0</v>
      </c>
      <c r="Z317" s="93">
        <f t="shared" si="125"/>
        <v>0</v>
      </c>
      <c r="AA317" s="9">
        <f t="shared" si="140"/>
        <v>0</v>
      </c>
      <c r="AB317" s="100"/>
      <c r="AC317" s="101"/>
      <c r="AD317" s="9">
        <f t="shared" si="126"/>
        <v>0</v>
      </c>
      <c r="AE317" s="96"/>
      <c r="AF317" s="98"/>
      <c r="AG317" s="98"/>
      <c r="AH317" s="96"/>
      <c r="AI317" s="96"/>
      <c r="AJ317" s="96"/>
      <c r="AK317" s="99"/>
      <c r="AL317" s="9">
        <f t="shared" si="141"/>
        <v>0</v>
      </c>
      <c r="AM317" s="9">
        <f t="shared" si="142"/>
        <v>7</v>
      </c>
      <c r="AN317" s="9">
        <f t="shared" si="143"/>
        <v>0.125</v>
      </c>
      <c r="AO317" s="113"/>
      <c r="AP317" s="113"/>
      <c r="AQ317" s="113"/>
      <c r="AR317" s="113"/>
      <c r="AS317" s="34">
        <f t="shared" si="136"/>
        <v>44857</v>
      </c>
      <c r="AT317" s="14">
        <f t="shared" si="137"/>
        <v>0</v>
      </c>
      <c r="AU317" s="31"/>
      <c r="AV317" s="31"/>
      <c r="AW317" s="31"/>
      <c r="AX317" s="31"/>
      <c r="AY317" s="31"/>
      <c r="AZ317" s="31"/>
      <c r="BA317" s="31"/>
      <c r="BB317" s="31"/>
      <c r="BC317" s="31"/>
      <c r="BD317" s="31"/>
      <c r="BE317" s="31"/>
      <c r="BF317" s="31"/>
      <c r="BG317" s="31"/>
      <c r="BH317" s="31"/>
      <c r="BI317" s="31"/>
      <c r="BJ317" s="31"/>
      <c r="BK317" s="31"/>
      <c r="BL317" s="31"/>
      <c r="BM317" s="31"/>
      <c r="BN317" s="31"/>
      <c r="BO317" s="31"/>
      <c r="BP317" s="31"/>
      <c r="BQ317" s="31"/>
      <c r="BR317" s="31"/>
      <c r="BS317" s="31"/>
      <c r="BT317" s="31"/>
      <c r="BU317" s="35">
        <f t="shared" si="138"/>
        <v>0</v>
      </c>
    </row>
    <row r="318" spans="1:73" ht="27" customHeight="1" x14ac:dyDescent="0.15">
      <c r="A318" s="29">
        <f t="shared" si="144"/>
        <v>44858</v>
      </c>
      <c r="B318" s="13">
        <f t="shared" si="132"/>
        <v>43</v>
      </c>
      <c r="C318" s="13">
        <f t="shared" si="133"/>
        <v>1</v>
      </c>
      <c r="D318" s="88">
        <f t="shared" si="134"/>
        <v>1.25</v>
      </c>
      <c r="E318" s="70">
        <f t="shared" si="127"/>
        <v>0</v>
      </c>
      <c r="F318" s="70">
        <f t="shared" si="128"/>
        <v>0</v>
      </c>
      <c r="G318" s="89">
        <f t="shared" si="129"/>
        <v>1</v>
      </c>
      <c r="H318" s="70">
        <f t="shared" si="119"/>
        <v>1</v>
      </c>
      <c r="I318" s="71">
        <f t="shared" si="139"/>
        <v>0</v>
      </c>
      <c r="J318" s="96"/>
      <c r="K318" s="96"/>
      <c r="L318" s="96"/>
      <c r="M318" s="96"/>
      <c r="N318" s="97"/>
      <c r="O318" s="97"/>
      <c r="P318" s="108">
        <f t="shared" si="135"/>
        <v>0</v>
      </c>
      <c r="Q318" s="75">
        <f t="shared" si="120"/>
        <v>0</v>
      </c>
      <c r="R318" s="91">
        <f>(SUMIF($B$21:B318,B318,$Q$21:Q318))</f>
        <v>0</v>
      </c>
      <c r="S318" s="93">
        <f t="shared" si="145"/>
        <v>-2.4166666666666665</v>
      </c>
      <c r="T318" s="32">
        <f t="shared" si="121"/>
        <v>0</v>
      </c>
      <c r="U318" s="94">
        <f t="shared" si="122"/>
        <v>0</v>
      </c>
      <c r="V318" s="9">
        <f t="shared" si="130"/>
        <v>0</v>
      </c>
      <c r="W318" s="9">
        <f t="shared" si="123"/>
        <v>0</v>
      </c>
      <c r="X318" s="9">
        <f t="shared" si="131"/>
        <v>0</v>
      </c>
      <c r="Y318" s="93">
        <f t="shared" si="124"/>
        <v>0</v>
      </c>
      <c r="Z318" s="93">
        <f t="shared" si="125"/>
        <v>0</v>
      </c>
      <c r="AA318" s="9">
        <f t="shared" si="140"/>
        <v>0</v>
      </c>
      <c r="AB318" s="100"/>
      <c r="AC318" s="101"/>
      <c r="AD318" s="9">
        <f t="shared" si="126"/>
        <v>0</v>
      </c>
      <c r="AE318" s="96"/>
      <c r="AF318" s="98"/>
      <c r="AG318" s="98"/>
      <c r="AH318" s="96"/>
      <c r="AI318" s="96"/>
      <c r="AJ318" s="96"/>
      <c r="AK318" s="99"/>
      <c r="AL318" s="9">
        <f t="shared" si="141"/>
        <v>0</v>
      </c>
      <c r="AM318" s="9">
        <f t="shared" si="142"/>
        <v>7</v>
      </c>
      <c r="AN318" s="9">
        <f t="shared" si="143"/>
        <v>0.125</v>
      </c>
      <c r="AO318" s="113"/>
      <c r="AP318" s="113"/>
      <c r="AQ318" s="113"/>
      <c r="AR318" s="113"/>
      <c r="AS318" s="34">
        <f t="shared" si="136"/>
        <v>44858</v>
      </c>
      <c r="AT318" s="14">
        <f t="shared" si="137"/>
        <v>0</v>
      </c>
      <c r="AU318" s="31"/>
      <c r="AV318" s="31"/>
      <c r="AW318" s="31"/>
      <c r="AX318" s="31"/>
      <c r="AY318" s="31"/>
      <c r="AZ318" s="31"/>
      <c r="BA318" s="31"/>
      <c r="BB318" s="31"/>
      <c r="BC318" s="31"/>
      <c r="BD318" s="31"/>
      <c r="BE318" s="31"/>
      <c r="BF318" s="31"/>
      <c r="BG318" s="31"/>
      <c r="BH318" s="31"/>
      <c r="BI318" s="31"/>
      <c r="BJ318" s="31"/>
      <c r="BK318" s="31"/>
      <c r="BL318" s="31"/>
      <c r="BM318" s="31"/>
      <c r="BN318" s="31"/>
      <c r="BO318" s="31"/>
      <c r="BP318" s="31"/>
      <c r="BQ318" s="31"/>
      <c r="BR318" s="31"/>
      <c r="BS318" s="31"/>
      <c r="BT318" s="31"/>
      <c r="BU318" s="35">
        <f t="shared" si="138"/>
        <v>0</v>
      </c>
    </row>
    <row r="319" spans="1:73" ht="27" customHeight="1" x14ac:dyDescent="0.15">
      <c r="A319" s="29">
        <f t="shared" si="144"/>
        <v>44859</v>
      </c>
      <c r="B319" s="13">
        <f t="shared" si="132"/>
        <v>44</v>
      </c>
      <c r="C319" s="13">
        <f t="shared" si="133"/>
        <v>2</v>
      </c>
      <c r="D319" s="88">
        <f t="shared" si="134"/>
        <v>1.25</v>
      </c>
      <c r="E319" s="70">
        <f t="shared" si="127"/>
        <v>0</v>
      </c>
      <c r="F319" s="70">
        <f t="shared" si="128"/>
        <v>0</v>
      </c>
      <c r="G319" s="89">
        <f t="shared" si="129"/>
        <v>1</v>
      </c>
      <c r="H319" s="70">
        <f t="shared" si="119"/>
        <v>1</v>
      </c>
      <c r="I319" s="71">
        <f t="shared" si="139"/>
        <v>0</v>
      </c>
      <c r="J319" s="96"/>
      <c r="K319" s="96"/>
      <c r="L319" s="96"/>
      <c r="M319" s="96"/>
      <c r="N319" s="97"/>
      <c r="O319" s="97"/>
      <c r="P319" s="108">
        <f t="shared" si="135"/>
        <v>0</v>
      </c>
      <c r="Q319" s="75">
        <f t="shared" si="120"/>
        <v>0</v>
      </c>
      <c r="R319" s="91">
        <f>(SUMIF($B$21:B319,B319,$Q$21:Q319))</f>
        <v>0</v>
      </c>
      <c r="S319" s="93">
        <f t="shared" si="145"/>
        <v>-2.4166666666666665</v>
      </c>
      <c r="T319" s="32">
        <f t="shared" si="121"/>
        <v>0</v>
      </c>
      <c r="U319" s="94">
        <f t="shared" si="122"/>
        <v>0</v>
      </c>
      <c r="V319" s="9">
        <f t="shared" si="130"/>
        <v>0</v>
      </c>
      <c r="W319" s="9">
        <f t="shared" si="123"/>
        <v>0</v>
      </c>
      <c r="X319" s="9">
        <f t="shared" si="131"/>
        <v>0</v>
      </c>
      <c r="Y319" s="93">
        <f t="shared" si="124"/>
        <v>0</v>
      </c>
      <c r="Z319" s="93">
        <f t="shared" si="125"/>
        <v>0</v>
      </c>
      <c r="AA319" s="9">
        <f t="shared" si="140"/>
        <v>0</v>
      </c>
      <c r="AB319" s="100"/>
      <c r="AC319" s="101"/>
      <c r="AD319" s="9">
        <f t="shared" si="126"/>
        <v>0</v>
      </c>
      <c r="AE319" s="96"/>
      <c r="AF319" s="98"/>
      <c r="AG319" s="98"/>
      <c r="AH319" s="96"/>
      <c r="AI319" s="96"/>
      <c r="AJ319" s="96"/>
      <c r="AK319" s="99"/>
      <c r="AL319" s="9">
        <f t="shared" si="141"/>
        <v>0</v>
      </c>
      <c r="AM319" s="9">
        <f t="shared" si="142"/>
        <v>7</v>
      </c>
      <c r="AN319" s="9">
        <f t="shared" si="143"/>
        <v>0.125</v>
      </c>
      <c r="AO319" s="113"/>
      <c r="AP319" s="113"/>
      <c r="AQ319" s="113"/>
      <c r="AR319" s="113"/>
      <c r="AS319" s="34">
        <f t="shared" si="136"/>
        <v>44859</v>
      </c>
      <c r="AT319" s="14">
        <f t="shared" si="137"/>
        <v>0</v>
      </c>
      <c r="AU319" s="31"/>
      <c r="AV319" s="31"/>
      <c r="AW319" s="31"/>
      <c r="AX319" s="31"/>
      <c r="AY319" s="31"/>
      <c r="AZ319" s="31"/>
      <c r="BA319" s="31"/>
      <c r="BB319" s="31"/>
      <c r="BC319" s="31"/>
      <c r="BD319" s="31"/>
      <c r="BE319" s="31"/>
      <c r="BF319" s="31"/>
      <c r="BG319" s="31"/>
      <c r="BH319" s="31"/>
      <c r="BI319" s="31"/>
      <c r="BJ319" s="31"/>
      <c r="BK319" s="31"/>
      <c r="BL319" s="31"/>
      <c r="BM319" s="31"/>
      <c r="BN319" s="31"/>
      <c r="BO319" s="31"/>
      <c r="BP319" s="31"/>
      <c r="BQ319" s="31"/>
      <c r="BR319" s="31"/>
      <c r="BS319" s="31"/>
      <c r="BT319" s="31"/>
      <c r="BU319" s="35">
        <f t="shared" si="138"/>
        <v>0</v>
      </c>
    </row>
    <row r="320" spans="1:73" ht="27" customHeight="1" x14ac:dyDescent="0.15">
      <c r="A320" s="29">
        <f t="shared" si="144"/>
        <v>44860</v>
      </c>
      <c r="B320" s="13">
        <f t="shared" si="132"/>
        <v>44</v>
      </c>
      <c r="C320" s="13">
        <f t="shared" si="133"/>
        <v>3</v>
      </c>
      <c r="D320" s="88">
        <f t="shared" si="134"/>
        <v>1.25</v>
      </c>
      <c r="E320" s="70">
        <f t="shared" si="127"/>
        <v>0</v>
      </c>
      <c r="F320" s="70">
        <f t="shared" si="128"/>
        <v>0</v>
      </c>
      <c r="G320" s="89">
        <f t="shared" si="129"/>
        <v>1</v>
      </c>
      <c r="H320" s="70">
        <f t="shared" si="119"/>
        <v>1</v>
      </c>
      <c r="I320" s="71">
        <f t="shared" si="139"/>
        <v>0</v>
      </c>
      <c r="J320" s="96"/>
      <c r="K320" s="96"/>
      <c r="L320" s="96"/>
      <c r="M320" s="96"/>
      <c r="N320" s="97"/>
      <c r="O320" s="97"/>
      <c r="P320" s="108">
        <f t="shared" si="135"/>
        <v>0</v>
      </c>
      <c r="Q320" s="75">
        <f t="shared" si="120"/>
        <v>0</v>
      </c>
      <c r="R320" s="91">
        <f>(SUMIF($B$21:B320,B320,$Q$21:Q320))</f>
        <v>0</v>
      </c>
      <c r="S320" s="93">
        <f t="shared" si="145"/>
        <v>-2.4166666666666665</v>
      </c>
      <c r="T320" s="32">
        <f t="shared" si="121"/>
        <v>0</v>
      </c>
      <c r="U320" s="94">
        <f t="shared" si="122"/>
        <v>0</v>
      </c>
      <c r="V320" s="9">
        <f t="shared" si="130"/>
        <v>0</v>
      </c>
      <c r="W320" s="9">
        <f t="shared" si="123"/>
        <v>0</v>
      </c>
      <c r="X320" s="9">
        <f t="shared" si="131"/>
        <v>0</v>
      </c>
      <c r="Y320" s="93">
        <f t="shared" si="124"/>
        <v>0</v>
      </c>
      <c r="Z320" s="93">
        <f t="shared" si="125"/>
        <v>0</v>
      </c>
      <c r="AA320" s="9">
        <f t="shared" si="140"/>
        <v>0</v>
      </c>
      <c r="AB320" s="100"/>
      <c r="AC320" s="101"/>
      <c r="AD320" s="9">
        <f t="shared" si="126"/>
        <v>0</v>
      </c>
      <c r="AE320" s="96"/>
      <c r="AF320" s="98"/>
      <c r="AG320" s="98"/>
      <c r="AH320" s="96"/>
      <c r="AI320" s="96"/>
      <c r="AJ320" s="96"/>
      <c r="AK320" s="99"/>
      <c r="AL320" s="9">
        <f t="shared" si="141"/>
        <v>0</v>
      </c>
      <c r="AM320" s="9">
        <f t="shared" si="142"/>
        <v>7</v>
      </c>
      <c r="AN320" s="9">
        <f t="shared" si="143"/>
        <v>0.125</v>
      </c>
      <c r="AO320" s="113"/>
      <c r="AP320" s="113"/>
      <c r="AQ320" s="113"/>
      <c r="AR320" s="113"/>
      <c r="AS320" s="34">
        <f t="shared" si="136"/>
        <v>44860</v>
      </c>
      <c r="AT320" s="14">
        <f t="shared" si="137"/>
        <v>0</v>
      </c>
      <c r="AU320" s="31"/>
      <c r="AV320" s="31"/>
      <c r="AW320" s="31"/>
      <c r="AX320" s="31"/>
      <c r="AY320" s="31"/>
      <c r="AZ320" s="31"/>
      <c r="BA320" s="31"/>
      <c r="BB320" s="31"/>
      <c r="BC320" s="31"/>
      <c r="BD320" s="31"/>
      <c r="BE320" s="31"/>
      <c r="BF320" s="31"/>
      <c r="BG320" s="31"/>
      <c r="BH320" s="31"/>
      <c r="BI320" s="31"/>
      <c r="BJ320" s="31"/>
      <c r="BK320" s="31"/>
      <c r="BL320" s="31"/>
      <c r="BM320" s="31"/>
      <c r="BN320" s="31"/>
      <c r="BO320" s="31"/>
      <c r="BP320" s="31"/>
      <c r="BQ320" s="31"/>
      <c r="BR320" s="31"/>
      <c r="BS320" s="31"/>
      <c r="BT320" s="31"/>
      <c r="BU320" s="35">
        <f t="shared" si="138"/>
        <v>0</v>
      </c>
    </row>
    <row r="321" spans="1:73" ht="27" customHeight="1" x14ac:dyDescent="0.15">
      <c r="A321" s="29">
        <f t="shared" si="144"/>
        <v>44861</v>
      </c>
      <c r="B321" s="13">
        <f t="shared" si="132"/>
        <v>44</v>
      </c>
      <c r="C321" s="13">
        <f t="shared" si="133"/>
        <v>4</v>
      </c>
      <c r="D321" s="88">
        <f t="shared" si="134"/>
        <v>1.25</v>
      </c>
      <c r="E321" s="70">
        <f t="shared" si="127"/>
        <v>0</v>
      </c>
      <c r="F321" s="70">
        <f t="shared" si="128"/>
        <v>0</v>
      </c>
      <c r="G321" s="89">
        <f t="shared" si="129"/>
        <v>1</v>
      </c>
      <c r="H321" s="70">
        <f t="shared" si="119"/>
        <v>1</v>
      </c>
      <c r="I321" s="71">
        <f t="shared" si="139"/>
        <v>0</v>
      </c>
      <c r="J321" s="96"/>
      <c r="K321" s="96"/>
      <c r="L321" s="96"/>
      <c r="M321" s="96"/>
      <c r="N321" s="97"/>
      <c r="O321" s="97"/>
      <c r="P321" s="108">
        <f t="shared" si="135"/>
        <v>0</v>
      </c>
      <c r="Q321" s="75">
        <f t="shared" si="120"/>
        <v>0</v>
      </c>
      <c r="R321" s="91">
        <f>(SUMIF($B$21:B321,B321,$Q$21:Q321))</f>
        <v>0</v>
      </c>
      <c r="S321" s="93">
        <f t="shared" si="145"/>
        <v>-2.4166666666666665</v>
      </c>
      <c r="T321" s="32">
        <f t="shared" si="121"/>
        <v>0</v>
      </c>
      <c r="U321" s="94">
        <f t="shared" si="122"/>
        <v>0</v>
      </c>
      <c r="V321" s="9">
        <f t="shared" si="130"/>
        <v>0</v>
      </c>
      <c r="W321" s="9">
        <f t="shared" si="123"/>
        <v>0</v>
      </c>
      <c r="X321" s="9">
        <f t="shared" si="131"/>
        <v>0</v>
      </c>
      <c r="Y321" s="93">
        <f t="shared" si="124"/>
        <v>0</v>
      </c>
      <c r="Z321" s="93">
        <f t="shared" si="125"/>
        <v>0</v>
      </c>
      <c r="AA321" s="9">
        <f t="shared" si="140"/>
        <v>0</v>
      </c>
      <c r="AB321" s="100"/>
      <c r="AC321" s="101"/>
      <c r="AD321" s="9">
        <f t="shared" si="126"/>
        <v>0</v>
      </c>
      <c r="AE321" s="96"/>
      <c r="AF321" s="98"/>
      <c r="AG321" s="98"/>
      <c r="AH321" s="96"/>
      <c r="AI321" s="96"/>
      <c r="AJ321" s="96"/>
      <c r="AK321" s="99"/>
      <c r="AL321" s="9">
        <f t="shared" si="141"/>
        <v>0</v>
      </c>
      <c r="AM321" s="9">
        <f t="shared" si="142"/>
        <v>7</v>
      </c>
      <c r="AN321" s="9">
        <f t="shared" si="143"/>
        <v>0.125</v>
      </c>
      <c r="AO321" s="113"/>
      <c r="AP321" s="113"/>
      <c r="AQ321" s="113"/>
      <c r="AR321" s="113"/>
      <c r="AS321" s="34">
        <f t="shared" si="136"/>
        <v>44861</v>
      </c>
      <c r="AT321" s="14">
        <f t="shared" si="137"/>
        <v>0</v>
      </c>
      <c r="AU321" s="31"/>
      <c r="AV321" s="31"/>
      <c r="AW321" s="31"/>
      <c r="AX321" s="31"/>
      <c r="AY321" s="31"/>
      <c r="AZ321" s="31"/>
      <c r="BA321" s="31"/>
      <c r="BB321" s="31"/>
      <c r="BC321" s="31"/>
      <c r="BD321" s="31"/>
      <c r="BE321" s="31"/>
      <c r="BF321" s="31"/>
      <c r="BG321" s="31"/>
      <c r="BH321" s="31"/>
      <c r="BI321" s="31"/>
      <c r="BJ321" s="31"/>
      <c r="BK321" s="31"/>
      <c r="BL321" s="31"/>
      <c r="BM321" s="31"/>
      <c r="BN321" s="31"/>
      <c r="BO321" s="31"/>
      <c r="BP321" s="31"/>
      <c r="BQ321" s="31"/>
      <c r="BR321" s="31"/>
      <c r="BS321" s="31"/>
      <c r="BT321" s="31"/>
      <c r="BU321" s="35">
        <f t="shared" si="138"/>
        <v>0</v>
      </c>
    </row>
    <row r="322" spans="1:73" ht="27" customHeight="1" x14ac:dyDescent="0.15">
      <c r="A322" s="29">
        <f t="shared" si="144"/>
        <v>44862</v>
      </c>
      <c r="B322" s="13">
        <f t="shared" si="132"/>
        <v>44</v>
      </c>
      <c r="C322" s="13">
        <f t="shared" si="133"/>
        <v>5</v>
      </c>
      <c r="D322" s="88">
        <f t="shared" si="134"/>
        <v>1.25</v>
      </c>
      <c r="E322" s="70">
        <f t="shared" si="127"/>
        <v>0</v>
      </c>
      <c r="F322" s="70">
        <f t="shared" si="128"/>
        <v>0</v>
      </c>
      <c r="G322" s="89">
        <f t="shared" si="129"/>
        <v>1</v>
      </c>
      <c r="H322" s="70">
        <f t="shared" si="119"/>
        <v>1</v>
      </c>
      <c r="I322" s="71">
        <f t="shared" si="139"/>
        <v>0</v>
      </c>
      <c r="J322" s="96"/>
      <c r="K322" s="96"/>
      <c r="L322" s="96"/>
      <c r="M322" s="96"/>
      <c r="N322" s="97"/>
      <c r="O322" s="97"/>
      <c r="P322" s="108">
        <f t="shared" si="135"/>
        <v>0</v>
      </c>
      <c r="Q322" s="75">
        <f t="shared" si="120"/>
        <v>0</v>
      </c>
      <c r="R322" s="91">
        <f>(SUMIF($B$21:B322,B322,$Q$21:Q322))</f>
        <v>0</v>
      </c>
      <c r="S322" s="93">
        <f t="shared" si="145"/>
        <v>-2.4166666666666665</v>
      </c>
      <c r="T322" s="32">
        <f t="shared" si="121"/>
        <v>0</v>
      </c>
      <c r="U322" s="94">
        <f t="shared" si="122"/>
        <v>0</v>
      </c>
      <c r="V322" s="9">
        <f t="shared" si="130"/>
        <v>0</v>
      </c>
      <c r="W322" s="9">
        <f t="shared" si="123"/>
        <v>0</v>
      </c>
      <c r="X322" s="9">
        <f t="shared" si="131"/>
        <v>0</v>
      </c>
      <c r="Y322" s="93">
        <f t="shared" si="124"/>
        <v>0</v>
      </c>
      <c r="Z322" s="93">
        <f t="shared" si="125"/>
        <v>0</v>
      </c>
      <c r="AA322" s="9">
        <f t="shared" si="140"/>
        <v>0</v>
      </c>
      <c r="AB322" s="100"/>
      <c r="AC322" s="101"/>
      <c r="AD322" s="9">
        <f t="shared" si="126"/>
        <v>0</v>
      </c>
      <c r="AE322" s="96"/>
      <c r="AF322" s="98"/>
      <c r="AG322" s="98"/>
      <c r="AH322" s="96"/>
      <c r="AI322" s="96"/>
      <c r="AJ322" s="96"/>
      <c r="AK322" s="99"/>
      <c r="AL322" s="9">
        <f t="shared" si="141"/>
        <v>0</v>
      </c>
      <c r="AM322" s="9">
        <f t="shared" si="142"/>
        <v>7</v>
      </c>
      <c r="AN322" s="9">
        <f t="shared" si="143"/>
        <v>0.125</v>
      </c>
      <c r="AO322" s="113"/>
      <c r="AP322" s="113"/>
      <c r="AQ322" s="113"/>
      <c r="AR322" s="113"/>
      <c r="AS322" s="34">
        <f t="shared" si="136"/>
        <v>44862</v>
      </c>
      <c r="AT322" s="14">
        <f t="shared" si="137"/>
        <v>0</v>
      </c>
      <c r="AU322" s="31"/>
      <c r="AV322" s="31"/>
      <c r="AW322" s="31"/>
      <c r="AX322" s="31"/>
      <c r="AY322" s="31"/>
      <c r="AZ322" s="31"/>
      <c r="BA322" s="31"/>
      <c r="BB322" s="31"/>
      <c r="BC322" s="31"/>
      <c r="BD322" s="31"/>
      <c r="BE322" s="31"/>
      <c r="BF322" s="31"/>
      <c r="BG322" s="31"/>
      <c r="BH322" s="31"/>
      <c r="BI322" s="31"/>
      <c r="BJ322" s="31"/>
      <c r="BK322" s="31"/>
      <c r="BL322" s="31"/>
      <c r="BM322" s="31"/>
      <c r="BN322" s="31"/>
      <c r="BO322" s="31"/>
      <c r="BP322" s="31"/>
      <c r="BQ322" s="31"/>
      <c r="BR322" s="31"/>
      <c r="BS322" s="31"/>
      <c r="BT322" s="31"/>
      <c r="BU322" s="35">
        <f t="shared" si="138"/>
        <v>0</v>
      </c>
    </row>
    <row r="323" spans="1:73" ht="27" customHeight="1" x14ac:dyDescent="0.15">
      <c r="A323" s="29">
        <f t="shared" si="144"/>
        <v>44863</v>
      </c>
      <c r="B323" s="13">
        <f t="shared" si="132"/>
        <v>44</v>
      </c>
      <c r="C323" s="13">
        <f t="shared" si="133"/>
        <v>6</v>
      </c>
      <c r="D323" s="88">
        <f t="shared" si="134"/>
        <v>1.25</v>
      </c>
      <c r="E323" s="70">
        <f t="shared" si="127"/>
        <v>0</v>
      </c>
      <c r="F323" s="70">
        <f t="shared" si="128"/>
        <v>0</v>
      </c>
      <c r="G323" s="89">
        <f t="shared" si="129"/>
        <v>1</v>
      </c>
      <c r="H323" s="70">
        <f t="shared" si="119"/>
        <v>1</v>
      </c>
      <c r="I323" s="71">
        <f t="shared" si="139"/>
        <v>0</v>
      </c>
      <c r="J323" s="96"/>
      <c r="K323" s="96"/>
      <c r="L323" s="96"/>
      <c r="M323" s="96"/>
      <c r="N323" s="97"/>
      <c r="O323" s="97"/>
      <c r="P323" s="108">
        <f t="shared" si="135"/>
        <v>0</v>
      </c>
      <c r="Q323" s="75">
        <f t="shared" si="120"/>
        <v>0</v>
      </c>
      <c r="R323" s="91">
        <f>(SUMIF($B$21:B323,B323,$Q$21:Q323))</f>
        <v>0</v>
      </c>
      <c r="S323" s="93">
        <f t="shared" si="145"/>
        <v>-2.4166666666666665</v>
      </c>
      <c r="T323" s="32">
        <f t="shared" si="121"/>
        <v>0</v>
      </c>
      <c r="U323" s="94">
        <f t="shared" si="122"/>
        <v>0</v>
      </c>
      <c r="V323" s="9">
        <f t="shared" si="130"/>
        <v>0</v>
      </c>
      <c r="W323" s="9">
        <f t="shared" si="123"/>
        <v>0</v>
      </c>
      <c r="X323" s="9">
        <f t="shared" si="131"/>
        <v>0</v>
      </c>
      <c r="Y323" s="93">
        <f t="shared" si="124"/>
        <v>0</v>
      </c>
      <c r="Z323" s="93">
        <f t="shared" si="125"/>
        <v>0</v>
      </c>
      <c r="AA323" s="9">
        <f t="shared" si="140"/>
        <v>0</v>
      </c>
      <c r="AB323" s="100"/>
      <c r="AC323" s="101"/>
      <c r="AD323" s="9">
        <f t="shared" si="126"/>
        <v>0</v>
      </c>
      <c r="AE323" s="96"/>
      <c r="AF323" s="98"/>
      <c r="AG323" s="98"/>
      <c r="AH323" s="96"/>
      <c r="AI323" s="96"/>
      <c r="AJ323" s="96"/>
      <c r="AK323" s="99"/>
      <c r="AL323" s="9">
        <f t="shared" si="141"/>
        <v>0</v>
      </c>
      <c r="AM323" s="9">
        <f t="shared" si="142"/>
        <v>7</v>
      </c>
      <c r="AN323" s="9">
        <f t="shared" si="143"/>
        <v>0.125</v>
      </c>
      <c r="AO323" s="113"/>
      <c r="AP323" s="113"/>
      <c r="AQ323" s="113"/>
      <c r="AR323" s="113"/>
      <c r="AS323" s="34">
        <f t="shared" si="136"/>
        <v>44863</v>
      </c>
      <c r="AT323" s="14">
        <f t="shared" si="137"/>
        <v>0</v>
      </c>
      <c r="AU323" s="31"/>
      <c r="AV323" s="31"/>
      <c r="AW323" s="31"/>
      <c r="AX323" s="31"/>
      <c r="AY323" s="31"/>
      <c r="AZ323" s="31"/>
      <c r="BA323" s="31"/>
      <c r="BB323" s="31"/>
      <c r="BC323" s="31"/>
      <c r="BD323" s="31"/>
      <c r="BE323" s="31"/>
      <c r="BF323" s="31"/>
      <c r="BG323" s="31"/>
      <c r="BH323" s="31"/>
      <c r="BI323" s="31"/>
      <c r="BJ323" s="31"/>
      <c r="BK323" s="31"/>
      <c r="BL323" s="31"/>
      <c r="BM323" s="31"/>
      <c r="BN323" s="31"/>
      <c r="BO323" s="31"/>
      <c r="BP323" s="31"/>
      <c r="BQ323" s="31"/>
      <c r="BR323" s="31"/>
      <c r="BS323" s="31"/>
      <c r="BT323" s="31"/>
      <c r="BU323" s="35">
        <f t="shared" si="138"/>
        <v>0</v>
      </c>
    </row>
    <row r="324" spans="1:73" ht="27" customHeight="1" x14ac:dyDescent="0.15">
      <c r="A324" s="29">
        <f t="shared" si="144"/>
        <v>44864</v>
      </c>
      <c r="B324" s="13">
        <f t="shared" si="132"/>
        <v>44</v>
      </c>
      <c r="C324" s="13">
        <f t="shared" si="133"/>
        <v>7</v>
      </c>
      <c r="D324" s="88">
        <f t="shared" si="134"/>
        <v>1.25</v>
      </c>
      <c r="E324" s="70">
        <f t="shared" si="127"/>
        <v>0</v>
      </c>
      <c r="F324" s="70">
        <f t="shared" si="128"/>
        <v>0</v>
      </c>
      <c r="G324" s="89">
        <f t="shared" si="129"/>
        <v>1.5</v>
      </c>
      <c r="H324" s="70">
        <f t="shared" si="119"/>
        <v>1</v>
      </c>
      <c r="I324" s="71">
        <f t="shared" si="139"/>
        <v>0</v>
      </c>
      <c r="J324" s="96"/>
      <c r="K324" s="96"/>
      <c r="L324" s="96"/>
      <c r="M324" s="96"/>
      <c r="N324" s="97"/>
      <c r="O324" s="97"/>
      <c r="P324" s="108">
        <f t="shared" si="135"/>
        <v>0</v>
      </c>
      <c r="Q324" s="75">
        <f t="shared" si="120"/>
        <v>0</v>
      </c>
      <c r="R324" s="91">
        <f>(SUMIF($B$21:B324,B324,$Q$21:Q324))</f>
        <v>0</v>
      </c>
      <c r="S324" s="93">
        <f t="shared" si="145"/>
        <v>-2.4166666666666665</v>
      </c>
      <c r="T324" s="32">
        <f t="shared" si="121"/>
        <v>0</v>
      </c>
      <c r="U324" s="94">
        <f t="shared" si="122"/>
        <v>0</v>
      </c>
      <c r="V324" s="9">
        <f t="shared" si="130"/>
        <v>0</v>
      </c>
      <c r="W324" s="9">
        <f t="shared" si="123"/>
        <v>0</v>
      </c>
      <c r="X324" s="9">
        <f t="shared" si="131"/>
        <v>0</v>
      </c>
      <c r="Y324" s="93">
        <f t="shared" si="124"/>
        <v>0</v>
      </c>
      <c r="Z324" s="93">
        <f t="shared" si="125"/>
        <v>0</v>
      </c>
      <c r="AA324" s="9">
        <f t="shared" si="140"/>
        <v>0</v>
      </c>
      <c r="AB324" s="100"/>
      <c r="AC324" s="101"/>
      <c r="AD324" s="9">
        <f t="shared" si="126"/>
        <v>0</v>
      </c>
      <c r="AE324" s="96"/>
      <c r="AF324" s="98"/>
      <c r="AG324" s="98"/>
      <c r="AH324" s="96"/>
      <c r="AI324" s="96"/>
      <c r="AJ324" s="96"/>
      <c r="AK324" s="99"/>
      <c r="AL324" s="9">
        <f t="shared" si="141"/>
        <v>0</v>
      </c>
      <c r="AM324" s="9">
        <f t="shared" si="142"/>
        <v>7</v>
      </c>
      <c r="AN324" s="9">
        <f t="shared" si="143"/>
        <v>0.125</v>
      </c>
      <c r="AO324" s="113"/>
      <c r="AP324" s="113"/>
      <c r="AQ324" s="113"/>
      <c r="AR324" s="113"/>
      <c r="AS324" s="34">
        <f t="shared" si="136"/>
        <v>44864</v>
      </c>
      <c r="AT324" s="14">
        <f t="shared" si="137"/>
        <v>0</v>
      </c>
      <c r="AU324" s="31"/>
      <c r="AV324" s="31"/>
      <c r="AW324" s="31"/>
      <c r="AX324" s="31"/>
      <c r="AY324" s="31"/>
      <c r="AZ324" s="31"/>
      <c r="BA324" s="31"/>
      <c r="BB324" s="31"/>
      <c r="BC324" s="31"/>
      <c r="BD324" s="31"/>
      <c r="BE324" s="31"/>
      <c r="BF324" s="31"/>
      <c r="BG324" s="31"/>
      <c r="BH324" s="31"/>
      <c r="BI324" s="31"/>
      <c r="BJ324" s="31"/>
      <c r="BK324" s="31"/>
      <c r="BL324" s="31"/>
      <c r="BM324" s="31"/>
      <c r="BN324" s="31"/>
      <c r="BO324" s="31"/>
      <c r="BP324" s="31"/>
      <c r="BQ324" s="31"/>
      <c r="BR324" s="31"/>
      <c r="BS324" s="31"/>
      <c r="BT324" s="31"/>
      <c r="BU324" s="35">
        <f t="shared" si="138"/>
        <v>0</v>
      </c>
    </row>
    <row r="325" spans="1:73" ht="27" customHeight="1" x14ac:dyDescent="0.15">
      <c r="A325" s="29">
        <f t="shared" si="144"/>
        <v>44865</v>
      </c>
      <c r="B325" s="13">
        <f t="shared" si="132"/>
        <v>44</v>
      </c>
      <c r="C325" s="13">
        <f t="shared" si="133"/>
        <v>1</v>
      </c>
      <c r="D325" s="88">
        <f t="shared" si="134"/>
        <v>1.25</v>
      </c>
      <c r="E325" s="70">
        <f t="shared" si="127"/>
        <v>0</v>
      </c>
      <c r="F325" s="70">
        <f t="shared" si="128"/>
        <v>0</v>
      </c>
      <c r="G325" s="89">
        <f t="shared" si="129"/>
        <v>1</v>
      </c>
      <c r="H325" s="70">
        <f t="shared" si="119"/>
        <v>1</v>
      </c>
      <c r="I325" s="71">
        <f t="shared" si="139"/>
        <v>0</v>
      </c>
      <c r="J325" s="96"/>
      <c r="K325" s="96"/>
      <c r="L325" s="96"/>
      <c r="M325" s="96"/>
      <c r="N325" s="97"/>
      <c r="O325" s="97"/>
      <c r="P325" s="108">
        <f t="shared" si="135"/>
        <v>0</v>
      </c>
      <c r="Q325" s="75">
        <f t="shared" si="120"/>
        <v>0</v>
      </c>
      <c r="R325" s="91">
        <f>(SUMIF($B$21:B325,B325,$Q$21:Q325))</f>
        <v>0</v>
      </c>
      <c r="S325" s="93">
        <f t="shared" si="145"/>
        <v>-2.4166666666666665</v>
      </c>
      <c r="T325" s="32">
        <f t="shared" si="121"/>
        <v>0</v>
      </c>
      <c r="U325" s="94">
        <f t="shared" si="122"/>
        <v>0</v>
      </c>
      <c r="V325" s="9">
        <f t="shared" si="130"/>
        <v>0</v>
      </c>
      <c r="W325" s="9">
        <f t="shared" si="123"/>
        <v>0</v>
      </c>
      <c r="X325" s="9">
        <f t="shared" si="131"/>
        <v>0</v>
      </c>
      <c r="Y325" s="93">
        <f t="shared" si="124"/>
        <v>0</v>
      </c>
      <c r="Z325" s="93">
        <f t="shared" si="125"/>
        <v>0</v>
      </c>
      <c r="AA325" s="9">
        <f t="shared" si="140"/>
        <v>0</v>
      </c>
      <c r="AB325" s="100"/>
      <c r="AC325" s="101"/>
      <c r="AD325" s="9">
        <f t="shared" si="126"/>
        <v>0</v>
      </c>
      <c r="AE325" s="96"/>
      <c r="AF325" s="98"/>
      <c r="AG325" s="98"/>
      <c r="AH325" s="96"/>
      <c r="AI325" s="96"/>
      <c r="AJ325" s="96"/>
      <c r="AK325" s="99"/>
      <c r="AL325" s="9">
        <f t="shared" si="141"/>
        <v>0</v>
      </c>
      <c r="AM325" s="9">
        <f t="shared" si="142"/>
        <v>7</v>
      </c>
      <c r="AN325" s="9">
        <f t="shared" si="143"/>
        <v>0.125</v>
      </c>
      <c r="AO325" s="113"/>
      <c r="AP325" s="113"/>
      <c r="AQ325" s="113"/>
      <c r="AR325" s="113"/>
      <c r="AS325" s="34">
        <f t="shared" si="136"/>
        <v>44865</v>
      </c>
      <c r="AT325" s="14">
        <f t="shared" si="137"/>
        <v>0</v>
      </c>
      <c r="AU325" s="31"/>
      <c r="AV325" s="31"/>
      <c r="AW325" s="31"/>
      <c r="AX325" s="31"/>
      <c r="AY325" s="31"/>
      <c r="AZ325" s="31"/>
      <c r="BA325" s="31"/>
      <c r="BB325" s="31"/>
      <c r="BC325" s="31"/>
      <c r="BD325" s="31"/>
      <c r="BE325" s="31"/>
      <c r="BF325" s="31"/>
      <c r="BG325" s="31"/>
      <c r="BH325" s="31"/>
      <c r="BI325" s="31"/>
      <c r="BJ325" s="31"/>
      <c r="BK325" s="31"/>
      <c r="BL325" s="31"/>
      <c r="BM325" s="31"/>
      <c r="BN325" s="31"/>
      <c r="BO325" s="31"/>
      <c r="BP325" s="31"/>
      <c r="BQ325" s="31"/>
      <c r="BR325" s="31"/>
      <c r="BS325" s="31"/>
      <c r="BT325" s="31"/>
      <c r="BU325" s="35">
        <f t="shared" si="138"/>
        <v>0</v>
      </c>
    </row>
    <row r="326" spans="1:73" ht="27" customHeight="1" x14ac:dyDescent="0.15">
      <c r="A326" s="29">
        <f t="shared" si="144"/>
        <v>44866</v>
      </c>
      <c r="B326" s="13">
        <f t="shared" si="132"/>
        <v>45</v>
      </c>
      <c r="C326" s="13">
        <f t="shared" si="133"/>
        <v>2</v>
      </c>
      <c r="D326" s="88">
        <f t="shared" si="134"/>
        <v>1.25</v>
      </c>
      <c r="E326" s="70">
        <f t="shared" si="127"/>
        <v>0</v>
      </c>
      <c r="F326" s="70">
        <f t="shared" si="128"/>
        <v>0</v>
      </c>
      <c r="G326" s="89">
        <f t="shared" si="129"/>
        <v>1</v>
      </c>
      <c r="H326" s="70">
        <f t="shared" si="119"/>
        <v>1</v>
      </c>
      <c r="I326" s="71">
        <f t="shared" si="139"/>
        <v>0</v>
      </c>
      <c r="J326" s="96"/>
      <c r="K326" s="96"/>
      <c r="L326" s="96"/>
      <c r="M326" s="96"/>
      <c r="N326" s="97"/>
      <c r="O326" s="97"/>
      <c r="P326" s="108">
        <f t="shared" si="135"/>
        <v>0</v>
      </c>
      <c r="Q326" s="75">
        <f t="shared" si="120"/>
        <v>0</v>
      </c>
      <c r="R326" s="91">
        <f>(SUMIF($B$21:B326,B326,$Q$21:Q326))</f>
        <v>0</v>
      </c>
      <c r="S326" s="93">
        <f t="shared" si="145"/>
        <v>-2.4166666666666665</v>
      </c>
      <c r="T326" s="32">
        <f t="shared" si="121"/>
        <v>0</v>
      </c>
      <c r="U326" s="94">
        <f t="shared" si="122"/>
        <v>0</v>
      </c>
      <c r="V326" s="9">
        <f t="shared" si="130"/>
        <v>0</v>
      </c>
      <c r="W326" s="9">
        <f t="shared" si="123"/>
        <v>0</v>
      </c>
      <c r="X326" s="9">
        <f t="shared" si="131"/>
        <v>0</v>
      </c>
      <c r="Y326" s="93">
        <f t="shared" si="124"/>
        <v>0</v>
      </c>
      <c r="Z326" s="93">
        <f t="shared" si="125"/>
        <v>0</v>
      </c>
      <c r="AA326" s="9">
        <f t="shared" si="140"/>
        <v>0</v>
      </c>
      <c r="AB326" s="100"/>
      <c r="AC326" s="101"/>
      <c r="AD326" s="9">
        <f t="shared" si="126"/>
        <v>0</v>
      </c>
      <c r="AE326" s="96"/>
      <c r="AF326" s="98"/>
      <c r="AG326" s="98"/>
      <c r="AH326" s="96"/>
      <c r="AI326" s="96"/>
      <c r="AJ326" s="96"/>
      <c r="AK326" s="99"/>
      <c r="AL326" s="9">
        <f t="shared" si="141"/>
        <v>0</v>
      </c>
      <c r="AM326" s="9">
        <f t="shared" si="142"/>
        <v>7</v>
      </c>
      <c r="AN326" s="9">
        <f t="shared" si="143"/>
        <v>0.125</v>
      </c>
      <c r="AO326" s="113"/>
      <c r="AP326" s="113"/>
      <c r="AQ326" s="113"/>
      <c r="AR326" s="113"/>
      <c r="AS326" s="34">
        <f t="shared" si="136"/>
        <v>44866</v>
      </c>
      <c r="AT326" s="14">
        <f t="shared" si="137"/>
        <v>0</v>
      </c>
      <c r="AU326" s="31"/>
      <c r="AV326" s="31"/>
      <c r="AW326" s="31"/>
      <c r="AX326" s="31"/>
      <c r="AY326" s="31"/>
      <c r="AZ326" s="31"/>
      <c r="BA326" s="31"/>
      <c r="BB326" s="31"/>
      <c r="BC326" s="31"/>
      <c r="BD326" s="31"/>
      <c r="BE326" s="31"/>
      <c r="BF326" s="31"/>
      <c r="BG326" s="31"/>
      <c r="BH326" s="31"/>
      <c r="BI326" s="31"/>
      <c r="BJ326" s="31"/>
      <c r="BK326" s="31"/>
      <c r="BL326" s="31"/>
      <c r="BM326" s="31"/>
      <c r="BN326" s="31"/>
      <c r="BO326" s="31"/>
      <c r="BP326" s="31"/>
      <c r="BQ326" s="31"/>
      <c r="BR326" s="31"/>
      <c r="BS326" s="31"/>
      <c r="BT326" s="31"/>
      <c r="BU326" s="35">
        <f t="shared" si="138"/>
        <v>0</v>
      </c>
    </row>
    <row r="327" spans="1:73" ht="27" customHeight="1" x14ac:dyDescent="0.15">
      <c r="A327" s="29">
        <f t="shared" si="144"/>
        <v>44867</v>
      </c>
      <c r="B327" s="13">
        <f t="shared" si="132"/>
        <v>45</v>
      </c>
      <c r="C327" s="13">
        <f t="shared" si="133"/>
        <v>3</v>
      </c>
      <c r="D327" s="88">
        <f t="shared" si="134"/>
        <v>1.25</v>
      </c>
      <c r="E327" s="70">
        <f t="shared" si="127"/>
        <v>0</v>
      </c>
      <c r="F327" s="70">
        <f t="shared" si="128"/>
        <v>0</v>
      </c>
      <c r="G327" s="89">
        <f t="shared" si="129"/>
        <v>1</v>
      </c>
      <c r="H327" s="70">
        <f t="shared" si="119"/>
        <v>1</v>
      </c>
      <c r="I327" s="71">
        <f t="shared" si="139"/>
        <v>0</v>
      </c>
      <c r="J327" s="96"/>
      <c r="K327" s="96"/>
      <c r="L327" s="96"/>
      <c r="M327" s="96"/>
      <c r="N327" s="97"/>
      <c r="O327" s="97"/>
      <c r="P327" s="108">
        <f t="shared" si="135"/>
        <v>0</v>
      </c>
      <c r="Q327" s="75">
        <f t="shared" si="120"/>
        <v>0</v>
      </c>
      <c r="R327" s="91">
        <f>(SUMIF($B$21:B327,B327,$Q$21:Q327))</f>
        <v>0</v>
      </c>
      <c r="S327" s="93">
        <f t="shared" si="145"/>
        <v>-2.4166666666666665</v>
      </c>
      <c r="T327" s="32">
        <f t="shared" si="121"/>
        <v>0</v>
      </c>
      <c r="U327" s="94">
        <f t="shared" si="122"/>
        <v>0</v>
      </c>
      <c r="V327" s="9">
        <f t="shared" si="130"/>
        <v>0</v>
      </c>
      <c r="W327" s="9">
        <f t="shared" si="123"/>
        <v>0</v>
      </c>
      <c r="X327" s="9">
        <f t="shared" si="131"/>
        <v>0</v>
      </c>
      <c r="Y327" s="93">
        <f t="shared" si="124"/>
        <v>0</v>
      </c>
      <c r="Z327" s="93">
        <f t="shared" si="125"/>
        <v>0</v>
      </c>
      <c r="AA327" s="9">
        <f t="shared" si="140"/>
        <v>0</v>
      </c>
      <c r="AB327" s="100"/>
      <c r="AC327" s="101"/>
      <c r="AD327" s="9">
        <f t="shared" si="126"/>
        <v>0</v>
      </c>
      <c r="AE327" s="96"/>
      <c r="AF327" s="98"/>
      <c r="AG327" s="98"/>
      <c r="AH327" s="96"/>
      <c r="AI327" s="96"/>
      <c r="AJ327" s="96"/>
      <c r="AK327" s="99"/>
      <c r="AL327" s="9">
        <f t="shared" si="141"/>
        <v>0</v>
      </c>
      <c r="AM327" s="9">
        <f t="shared" si="142"/>
        <v>7</v>
      </c>
      <c r="AN327" s="9">
        <f t="shared" si="143"/>
        <v>0.125</v>
      </c>
      <c r="AO327" s="113"/>
      <c r="AP327" s="113"/>
      <c r="AQ327" s="113"/>
      <c r="AR327" s="113"/>
      <c r="AS327" s="34">
        <f t="shared" si="136"/>
        <v>44867</v>
      </c>
      <c r="AT327" s="14">
        <f t="shared" si="137"/>
        <v>0</v>
      </c>
      <c r="AU327" s="31"/>
      <c r="AV327" s="31"/>
      <c r="AW327" s="31"/>
      <c r="AX327" s="31"/>
      <c r="AY327" s="31"/>
      <c r="AZ327" s="31"/>
      <c r="BA327" s="31"/>
      <c r="BB327" s="31"/>
      <c r="BC327" s="31"/>
      <c r="BD327" s="31"/>
      <c r="BE327" s="31"/>
      <c r="BF327" s="31"/>
      <c r="BG327" s="31"/>
      <c r="BH327" s="31"/>
      <c r="BI327" s="31"/>
      <c r="BJ327" s="31"/>
      <c r="BK327" s="31"/>
      <c r="BL327" s="31"/>
      <c r="BM327" s="31"/>
      <c r="BN327" s="31"/>
      <c r="BO327" s="31"/>
      <c r="BP327" s="31"/>
      <c r="BQ327" s="31"/>
      <c r="BR327" s="31"/>
      <c r="BS327" s="31"/>
      <c r="BT327" s="31"/>
      <c r="BU327" s="35">
        <f t="shared" si="138"/>
        <v>0</v>
      </c>
    </row>
    <row r="328" spans="1:73" ht="27" customHeight="1" x14ac:dyDescent="0.15">
      <c r="A328" s="29">
        <f t="shared" si="144"/>
        <v>44868</v>
      </c>
      <c r="B328" s="13">
        <f t="shared" si="132"/>
        <v>45</v>
      </c>
      <c r="C328" s="13">
        <f t="shared" si="133"/>
        <v>4</v>
      </c>
      <c r="D328" s="88">
        <f t="shared" si="134"/>
        <v>1.25</v>
      </c>
      <c r="E328" s="70">
        <f t="shared" si="127"/>
        <v>0</v>
      </c>
      <c r="F328" s="70">
        <f t="shared" si="128"/>
        <v>0</v>
      </c>
      <c r="G328" s="89">
        <f t="shared" si="129"/>
        <v>1</v>
      </c>
      <c r="H328" s="70">
        <f t="shared" si="119"/>
        <v>1</v>
      </c>
      <c r="I328" s="71">
        <f t="shared" si="139"/>
        <v>0</v>
      </c>
      <c r="J328" s="96"/>
      <c r="K328" s="96"/>
      <c r="L328" s="96"/>
      <c r="M328" s="96"/>
      <c r="N328" s="97"/>
      <c r="O328" s="97"/>
      <c r="P328" s="108">
        <f t="shared" si="135"/>
        <v>0</v>
      </c>
      <c r="Q328" s="75">
        <f t="shared" si="120"/>
        <v>0</v>
      </c>
      <c r="R328" s="91">
        <f>(SUMIF($B$21:B328,B328,$Q$21:Q328))</f>
        <v>0</v>
      </c>
      <c r="S328" s="93">
        <f t="shared" si="145"/>
        <v>-2.4166666666666665</v>
      </c>
      <c r="T328" s="32">
        <f t="shared" si="121"/>
        <v>0</v>
      </c>
      <c r="U328" s="94">
        <f t="shared" si="122"/>
        <v>0</v>
      </c>
      <c r="V328" s="9">
        <f t="shared" si="130"/>
        <v>0</v>
      </c>
      <c r="W328" s="9">
        <f t="shared" si="123"/>
        <v>0</v>
      </c>
      <c r="X328" s="9">
        <f t="shared" si="131"/>
        <v>0</v>
      </c>
      <c r="Y328" s="93">
        <f t="shared" si="124"/>
        <v>0</v>
      </c>
      <c r="Z328" s="93">
        <f t="shared" si="125"/>
        <v>0</v>
      </c>
      <c r="AA328" s="9">
        <f t="shared" si="140"/>
        <v>0</v>
      </c>
      <c r="AB328" s="100"/>
      <c r="AC328" s="101"/>
      <c r="AD328" s="9">
        <f t="shared" si="126"/>
        <v>0</v>
      </c>
      <c r="AE328" s="96"/>
      <c r="AF328" s="98"/>
      <c r="AG328" s="98"/>
      <c r="AH328" s="96"/>
      <c r="AI328" s="96"/>
      <c r="AJ328" s="96"/>
      <c r="AK328" s="99"/>
      <c r="AL328" s="9">
        <f t="shared" si="141"/>
        <v>0</v>
      </c>
      <c r="AM328" s="9">
        <f t="shared" si="142"/>
        <v>7</v>
      </c>
      <c r="AN328" s="9">
        <f t="shared" si="143"/>
        <v>0.125</v>
      </c>
      <c r="AO328" s="113"/>
      <c r="AP328" s="113"/>
      <c r="AQ328" s="113"/>
      <c r="AR328" s="113"/>
      <c r="AS328" s="34">
        <f t="shared" si="136"/>
        <v>44868</v>
      </c>
      <c r="AT328" s="14">
        <f t="shared" si="137"/>
        <v>0</v>
      </c>
      <c r="AU328" s="31"/>
      <c r="AV328" s="31"/>
      <c r="AW328" s="31"/>
      <c r="AX328" s="31"/>
      <c r="AY328" s="31"/>
      <c r="AZ328" s="31"/>
      <c r="BA328" s="31"/>
      <c r="BB328" s="31"/>
      <c r="BC328" s="31"/>
      <c r="BD328" s="31"/>
      <c r="BE328" s="31"/>
      <c r="BF328" s="31"/>
      <c r="BG328" s="31"/>
      <c r="BH328" s="31"/>
      <c r="BI328" s="31"/>
      <c r="BJ328" s="31"/>
      <c r="BK328" s="31"/>
      <c r="BL328" s="31"/>
      <c r="BM328" s="31"/>
      <c r="BN328" s="31"/>
      <c r="BO328" s="31"/>
      <c r="BP328" s="31"/>
      <c r="BQ328" s="31"/>
      <c r="BR328" s="31"/>
      <c r="BS328" s="31"/>
      <c r="BT328" s="31"/>
      <c r="BU328" s="35">
        <f t="shared" si="138"/>
        <v>0</v>
      </c>
    </row>
    <row r="329" spans="1:73" ht="27" customHeight="1" x14ac:dyDescent="0.15">
      <c r="A329" s="29">
        <f t="shared" si="144"/>
        <v>44869</v>
      </c>
      <c r="B329" s="13">
        <f t="shared" si="132"/>
        <v>45</v>
      </c>
      <c r="C329" s="13">
        <f t="shared" si="133"/>
        <v>5</v>
      </c>
      <c r="D329" s="88">
        <f t="shared" si="134"/>
        <v>1.25</v>
      </c>
      <c r="E329" s="70">
        <f t="shared" si="127"/>
        <v>0</v>
      </c>
      <c r="F329" s="70">
        <f t="shared" si="128"/>
        <v>0</v>
      </c>
      <c r="G329" s="89">
        <f t="shared" si="129"/>
        <v>1</v>
      </c>
      <c r="H329" s="70">
        <f t="shared" si="119"/>
        <v>1</v>
      </c>
      <c r="I329" s="71">
        <f t="shared" si="139"/>
        <v>0</v>
      </c>
      <c r="J329" s="96"/>
      <c r="K329" s="96"/>
      <c r="L329" s="96"/>
      <c r="M329" s="96"/>
      <c r="N329" s="97"/>
      <c r="O329" s="97"/>
      <c r="P329" s="108">
        <f t="shared" si="135"/>
        <v>0</v>
      </c>
      <c r="Q329" s="75">
        <f t="shared" si="120"/>
        <v>0</v>
      </c>
      <c r="R329" s="91">
        <f>(SUMIF($B$21:B329,B329,$Q$21:Q329))</f>
        <v>0</v>
      </c>
      <c r="S329" s="93">
        <f t="shared" si="145"/>
        <v>-2.4166666666666665</v>
      </c>
      <c r="T329" s="32">
        <f t="shared" si="121"/>
        <v>0</v>
      </c>
      <c r="U329" s="94">
        <f t="shared" si="122"/>
        <v>0</v>
      </c>
      <c r="V329" s="9">
        <f t="shared" si="130"/>
        <v>0</v>
      </c>
      <c r="W329" s="9">
        <f t="shared" si="123"/>
        <v>0</v>
      </c>
      <c r="X329" s="9">
        <f t="shared" si="131"/>
        <v>0</v>
      </c>
      <c r="Y329" s="93">
        <f t="shared" si="124"/>
        <v>0</v>
      </c>
      <c r="Z329" s="93">
        <f t="shared" si="125"/>
        <v>0</v>
      </c>
      <c r="AA329" s="9">
        <f t="shared" si="140"/>
        <v>0</v>
      </c>
      <c r="AB329" s="100"/>
      <c r="AC329" s="101"/>
      <c r="AD329" s="9">
        <f t="shared" si="126"/>
        <v>0</v>
      </c>
      <c r="AE329" s="96"/>
      <c r="AF329" s="98"/>
      <c r="AG329" s="98"/>
      <c r="AH329" s="96"/>
      <c r="AI329" s="96"/>
      <c r="AJ329" s="96"/>
      <c r="AK329" s="99"/>
      <c r="AL329" s="9">
        <f t="shared" si="141"/>
        <v>0</v>
      </c>
      <c r="AM329" s="9">
        <f t="shared" si="142"/>
        <v>7</v>
      </c>
      <c r="AN329" s="9">
        <f t="shared" si="143"/>
        <v>0.125</v>
      </c>
      <c r="AO329" s="113"/>
      <c r="AP329" s="113"/>
      <c r="AQ329" s="113"/>
      <c r="AR329" s="113"/>
      <c r="AS329" s="34">
        <f t="shared" si="136"/>
        <v>44869</v>
      </c>
      <c r="AT329" s="14">
        <f t="shared" si="137"/>
        <v>0</v>
      </c>
      <c r="AU329" s="31"/>
      <c r="AV329" s="31"/>
      <c r="AW329" s="31"/>
      <c r="AX329" s="31"/>
      <c r="AY329" s="31"/>
      <c r="AZ329" s="31"/>
      <c r="BA329" s="31"/>
      <c r="BB329" s="31"/>
      <c r="BC329" s="31"/>
      <c r="BD329" s="31"/>
      <c r="BE329" s="31"/>
      <c r="BF329" s="31"/>
      <c r="BG329" s="31"/>
      <c r="BH329" s="31"/>
      <c r="BI329" s="31"/>
      <c r="BJ329" s="31"/>
      <c r="BK329" s="31"/>
      <c r="BL329" s="31"/>
      <c r="BM329" s="31"/>
      <c r="BN329" s="31"/>
      <c r="BO329" s="31"/>
      <c r="BP329" s="31"/>
      <c r="BQ329" s="31"/>
      <c r="BR329" s="31"/>
      <c r="BS329" s="31"/>
      <c r="BT329" s="31"/>
      <c r="BU329" s="35">
        <f t="shared" si="138"/>
        <v>0</v>
      </c>
    </row>
    <row r="330" spans="1:73" ht="27" customHeight="1" x14ac:dyDescent="0.15">
      <c r="A330" s="29">
        <f t="shared" si="144"/>
        <v>44870</v>
      </c>
      <c r="B330" s="13">
        <f t="shared" si="132"/>
        <v>45</v>
      </c>
      <c r="C330" s="13">
        <f t="shared" si="133"/>
        <v>6</v>
      </c>
      <c r="D330" s="88">
        <f t="shared" si="134"/>
        <v>1.25</v>
      </c>
      <c r="E330" s="70">
        <f t="shared" si="127"/>
        <v>0</v>
      </c>
      <c r="F330" s="70">
        <f t="shared" si="128"/>
        <v>0</v>
      </c>
      <c r="G330" s="89">
        <f t="shared" si="129"/>
        <v>1</v>
      </c>
      <c r="H330" s="70">
        <f t="shared" si="119"/>
        <v>1</v>
      </c>
      <c r="I330" s="71">
        <f t="shared" si="139"/>
        <v>0</v>
      </c>
      <c r="J330" s="96"/>
      <c r="K330" s="96"/>
      <c r="L330" s="96"/>
      <c r="M330" s="96"/>
      <c r="N330" s="97"/>
      <c r="O330" s="97"/>
      <c r="P330" s="108">
        <f t="shared" si="135"/>
        <v>0</v>
      </c>
      <c r="Q330" s="75">
        <f t="shared" si="120"/>
        <v>0</v>
      </c>
      <c r="R330" s="91">
        <f>(SUMIF($B$21:B330,B330,$Q$21:Q330))</f>
        <v>0</v>
      </c>
      <c r="S330" s="93">
        <f t="shared" si="145"/>
        <v>-2.4166666666666665</v>
      </c>
      <c r="T330" s="32">
        <f t="shared" si="121"/>
        <v>0</v>
      </c>
      <c r="U330" s="94">
        <f t="shared" si="122"/>
        <v>0</v>
      </c>
      <c r="V330" s="9">
        <f t="shared" si="130"/>
        <v>0</v>
      </c>
      <c r="W330" s="9">
        <f t="shared" si="123"/>
        <v>0</v>
      </c>
      <c r="X330" s="9">
        <f t="shared" si="131"/>
        <v>0</v>
      </c>
      <c r="Y330" s="93">
        <f t="shared" si="124"/>
        <v>0</v>
      </c>
      <c r="Z330" s="93">
        <f t="shared" si="125"/>
        <v>0</v>
      </c>
      <c r="AA330" s="9">
        <f t="shared" si="140"/>
        <v>0</v>
      </c>
      <c r="AB330" s="100"/>
      <c r="AC330" s="101"/>
      <c r="AD330" s="9">
        <f t="shared" si="126"/>
        <v>0</v>
      </c>
      <c r="AE330" s="96"/>
      <c r="AF330" s="98"/>
      <c r="AG330" s="98"/>
      <c r="AH330" s="96"/>
      <c r="AI330" s="96"/>
      <c r="AJ330" s="96"/>
      <c r="AK330" s="99"/>
      <c r="AL330" s="9">
        <f t="shared" si="141"/>
        <v>0</v>
      </c>
      <c r="AM330" s="9">
        <f t="shared" si="142"/>
        <v>7</v>
      </c>
      <c r="AN330" s="9">
        <f t="shared" si="143"/>
        <v>0.125</v>
      </c>
      <c r="AO330" s="113"/>
      <c r="AP330" s="113"/>
      <c r="AQ330" s="113"/>
      <c r="AR330" s="113"/>
      <c r="AS330" s="34">
        <f t="shared" si="136"/>
        <v>44870</v>
      </c>
      <c r="AT330" s="14">
        <f t="shared" si="137"/>
        <v>0</v>
      </c>
      <c r="AU330" s="31"/>
      <c r="AV330" s="31"/>
      <c r="AW330" s="31"/>
      <c r="AX330" s="31"/>
      <c r="AY330" s="31"/>
      <c r="AZ330" s="31"/>
      <c r="BA330" s="31"/>
      <c r="BB330" s="31"/>
      <c r="BC330" s="31"/>
      <c r="BD330" s="31"/>
      <c r="BE330" s="31"/>
      <c r="BF330" s="31"/>
      <c r="BG330" s="31"/>
      <c r="BH330" s="31"/>
      <c r="BI330" s="31"/>
      <c r="BJ330" s="31"/>
      <c r="BK330" s="31"/>
      <c r="BL330" s="31"/>
      <c r="BM330" s="31"/>
      <c r="BN330" s="31"/>
      <c r="BO330" s="31"/>
      <c r="BP330" s="31"/>
      <c r="BQ330" s="31"/>
      <c r="BR330" s="31"/>
      <c r="BS330" s="31"/>
      <c r="BT330" s="31"/>
      <c r="BU330" s="35">
        <f t="shared" si="138"/>
        <v>0</v>
      </c>
    </row>
    <row r="331" spans="1:73" ht="27" customHeight="1" x14ac:dyDescent="0.15">
      <c r="A331" s="29">
        <f t="shared" si="144"/>
        <v>44871</v>
      </c>
      <c r="B331" s="13">
        <f t="shared" si="132"/>
        <v>45</v>
      </c>
      <c r="C331" s="13">
        <f t="shared" si="133"/>
        <v>7</v>
      </c>
      <c r="D331" s="88">
        <f t="shared" si="134"/>
        <v>1.25</v>
      </c>
      <c r="E331" s="70">
        <f t="shared" si="127"/>
        <v>0</v>
      </c>
      <c r="F331" s="70">
        <f t="shared" si="128"/>
        <v>0</v>
      </c>
      <c r="G331" s="89">
        <f t="shared" si="129"/>
        <v>1.5</v>
      </c>
      <c r="H331" s="70">
        <f t="shared" si="119"/>
        <v>1</v>
      </c>
      <c r="I331" s="71">
        <f t="shared" si="139"/>
        <v>0</v>
      </c>
      <c r="J331" s="96"/>
      <c r="K331" s="96"/>
      <c r="L331" s="96"/>
      <c r="M331" s="96"/>
      <c r="N331" s="97"/>
      <c r="O331" s="97"/>
      <c r="P331" s="108">
        <f t="shared" si="135"/>
        <v>0</v>
      </c>
      <c r="Q331" s="75">
        <f t="shared" si="120"/>
        <v>0</v>
      </c>
      <c r="R331" s="91">
        <f>(SUMIF($B$21:B331,B331,$Q$21:Q331))</f>
        <v>0</v>
      </c>
      <c r="S331" s="93">
        <f t="shared" si="145"/>
        <v>-2.4166666666666665</v>
      </c>
      <c r="T331" s="32">
        <f t="shared" si="121"/>
        <v>0</v>
      </c>
      <c r="U331" s="94">
        <f t="shared" si="122"/>
        <v>0</v>
      </c>
      <c r="V331" s="9">
        <f t="shared" si="130"/>
        <v>0</v>
      </c>
      <c r="W331" s="9">
        <f t="shared" si="123"/>
        <v>0</v>
      </c>
      <c r="X331" s="9">
        <f t="shared" si="131"/>
        <v>0</v>
      </c>
      <c r="Y331" s="93">
        <f t="shared" si="124"/>
        <v>0</v>
      </c>
      <c r="Z331" s="93">
        <f t="shared" si="125"/>
        <v>0</v>
      </c>
      <c r="AA331" s="9">
        <f t="shared" si="140"/>
        <v>0</v>
      </c>
      <c r="AB331" s="100"/>
      <c r="AC331" s="101"/>
      <c r="AD331" s="9">
        <f t="shared" si="126"/>
        <v>0</v>
      </c>
      <c r="AE331" s="96"/>
      <c r="AF331" s="98"/>
      <c r="AG331" s="98"/>
      <c r="AH331" s="96"/>
      <c r="AI331" s="96"/>
      <c r="AJ331" s="96"/>
      <c r="AK331" s="99"/>
      <c r="AL331" s="9">
        <f t="shared" si="141"/>
        <v>0</v>
      </c>
      <c r="AM331" s="9">
        <f t="shared" si="142"/>
        <v>7</v>
      </c>
      <c r="AN331" s="9">
        <f t="shared" si="143"/>
        <v>0.125</v>
      </c>
      <c r="AO331" s="113"/>
      <c r="AP331" s="113"/>
      <c r="AQ331" s="113"/>
      <c r="AR331" s="113"/>
      <c r="AS331" s="34">
        <f t="shared" si="136"/>
        <v>44871</v>
      </c>
      <c r="AT331" s="14">
        <f t="shared" si="137"/>
        <v>0</v>
      </c>
      <c r="AU331" s="31"/>
      <c r="AV331" s="31"/>
      <c r="AW331" s="31"/>
      <c r="AX331" s="31"/>
      <c r="AY331" s="31"/>
      <c r="AZ331" s="31"/>
      <c r="BA331" s="31"/>
      <c r="BB331" s="31"/>
      <c r="BC331" s="31"/>
      <c r="BD331" s="31"/>
      <c r="BE331" s="31"/>
      <c r="BF331" s="31"/>
      <c r="BG331" s="31"/>
      <c r="BH331" s="31"/>
      <c r="BI331" s="31"/>
      <c r="BJ331" s="31"/>
      <c r="BK331" s="31"/>
      <c r="BL331" s="31"/>
      <c r="BM331" s="31"/>
      <c r="BN331" s="31"/>
      <c r="BO331" s="31"/>
      <c r="BP331" s="31"/>
      <c r="BQ331" s="31"/>
      <c r="BR331" s="31"/>
      <c r="BS331" s="31"/>
      <c r="BT331" s="31"/>
      <c r="BU331" s="35">
        <f t="shared" si="138"/>
        <v>0</v>
      </c>
    </row>
    <row r="332" spans="1:73" ht="27" customHeight="1" x14ac:dyDescent="0.15">
      <c r="A332" s="29">
        <f t="shared" si="144"/>
        <v>44872</v>
      </c>
      <c r="B332" s="13">
        <f t="shared" si="132"/>
        <v>45</v>
      </c>
      <c r="C332" s="13">
        <f t="shared" si="133"/>
        <v>1</v>
      </c>
      <c r="D332" s="88">
        <f t="shared" si="134"/>
        <v>1.25</v>
      </c>
      <c r="E332" s="70">
        <f t="shared" si="127"/>
        <v>0</v>
      </c>
      <c r="F332" s="70">
        <f t="shared" si="128"/>
        <v>0</v>
      </c>
      <c r="G332" s="89">
        <f t="shared" si="129"/>
        <v>1</v>
      </c>
      <c r="H332" s="70">
        <f t="shared" si="119"/>
        <v>1</v>
      </c>
      <c r="I332" s="71">
        <f t="shared" si="139"/>
        <v>0</v>
      </c>
      <c r="J332" s="96"/>
      <c r="K332" s="96"/>
      <c r="L332" s="96"/>
      <c r="M332" s="96"/>
      <c r="N332" s="97"/>
      <c r="O332" s="97"/>
      <c r="P332" s="108">
        <f t="shared" si="135"/>
        <v>0</v>
      </c>
      <c r="Q332" s="75">
        <f t="shared" si="120"/>
        <v>0</v>
      </c>
      <c r="R332" s="91">
        <f>(SUMIF($B$21:B332,B332,$Q$21:Q332))</f>
        <v>0</v>
      </c>
      <c r="S332" s="93">
        <f t="shared" si="145"/>
        <v>-2.4166666666666665</v>
      </c>
      <c r="T332" s="32">
        <f t="shared" si="121"/>
        <v>0</v>
      </c>
      <c r="U332" s="94">
        <f t="shared" si="122"/>
        <v>0</v>
      </c>
      <c r="V332" s="9">
        <f t="shared" si="130"/>
        <v>0</v>
      </c>
      <c r="W332" s="9">
        <f t="shared" si="123"/>
        <v>0</v>
      </c>
      <c r="X332" s="9">
        <f t="shared" si="131"/>
        <v>0</v>
      </c>
      <c r="Y332" s="93">
        <f t="shared" si="124"/>
        <v>0</v>
      </c>
      <c r="Z332" s="93">
        <f t="shared" si="125"/>
        <v>0</v>
      </c>
      <c r="AA332" s="9">
        <f t="shared" si="140"/>
        <v>0</v>
      </c>
      <c r="AB332" s="100"/>
      <c r="AC332" s="101"/>
      <c r="AD332" s="9">
        <f t="shared" si="126"/>
        <v>0</v>
      </c>
      <c r="AE332" s="96"/>
      <c r="AF332" s="98"/>
      <c r="AG332" s="98"/>
      <c r="AH332" s="96"/>
      <c r="AI332" s="96"/>
      <c r="AJ332" s="96"/>
      <c r="AK332" s="99"/>
      <c r="AL332" s="9">
        <f t="shared" si="141"/>
        <v>0</v>
      </c>
      <c r="AM332" s="9">
        <f t="shared" si="142"/>
        <v>7</v>
      </c>
      <c r="AN332" s="9">
        <f t="shared" si="143"/>
        <v>0.125</v>
      </c>
      <c r="AO332" s="113"/>
      <c r="AP332" s="113"/>
      <c r="AQ332" s="113"/>
      <c r="AR332" s="113"/>
      <c r="AS332" s="34">
        <f t="shared" si="136"/>
        <v>44872</v>
      </c>
      <c r="AT332" s="14">
        <f t="shared" si="137"/>
        <v>0</v>
      </c>
      <c r="AU332" s="31"/>
      <c r="AV332" s="31"/>
      <c r="AW332" s="31"/>
      <c r="AX332" s="31"/>
      <c r="AY332" s="31"/>
      <c r="AZ332" s="31"/>
      <c r="BA332" s="31"/>
      <c r="BB332" s="31"/>
      <c r="BC332" s="31"/>
      <c r="BD332" s="31"/>
      <c r="BE332" s="31"/>
      <c r="BF332" s="31"/>
      <c r="BG332" s="31"/>
      <c r="BH332" s="31"/>
      <c r="BI332" s="31"/>
      <c r="BJ332" s="31"/>
      <c r="BK332" s="31"/>
      <c r="BL332" s="31"/>
      <c r="BM332" s="31"/>
      <c r="BN332" s="31"/>
      <c r="BO332" s="31"/>
      <c r="BP332" s="31"/>
      <c r="BQ332" s="31"/>
      <c r="BR332" s="31"/>
      <c r="BS332" s="31"/>
      <c r="BT332" s="31"/>
      <c r="BU332" s="35">
        <f t="shared" si="138"/>
        <v>0</v>
      </c>
    </row>
    <row r="333" spans="1:73" ht="27" customHeight="1" x14ac:dyDescent="0.15">
      <c r="A333" s="29">
        <f t="shared" si="144"/>
        <v>44873</v>
      </c>
      <c r="B333" s="13">
        <f t="shared" si="132"/>
        <v>46</v>
      </c>
      <c r="C333" s="13">
        <f t="shared" si="133"/>
        <v>2</v>
      </c>
      <c r="D333" s="88">
        <f t="shared" si="134"/>
        <v>1.25</v>
      </c>
      <c r="E333" s="70">
        <f t="shared" si="127"/>
        <v>0</v>
      </c>
      <c r="F333" s="70">
        <f t="shared" si="128"/>
        <v>0</v>
      </c>
      <c r="G333" s="89">
        <f t="shared" si="129"/>
        <v>1</v>
      </c>
      <c r="H333" s="70">
        <f t="shared" si="119"/>
        <v>1</v>
      </c>
      <c r="I333" s="71">
        <f t="shared" si="139"/>
        <v>0</v>
      </c>
      <c r="J333" s="96"/>
      <c r="K333" s="96"/>
      <c r="L333" s="96"/>
      <c r="M333" s="96"/>
      <c r="N333" s="97"/>
      <c r="O333" s="97"/>
      <c r="P333" s="108">
        <f t="shared" si="135"/>
        <v>0</v>
      </c>
      <c r="Q333" s="75">
        <f t="shared" si="120"/>
        <v>0</v>
      </c>
      <c r="R333" s="91">
        <f>(SUMIF($B$21:B333,B333,$Q$21:Q333))</f>
        <v>0</v>
      </c>
      <c r="S333" s="93">
        <f t="shared" si="145"/>
        <v>-2.4166666666666665</v>
      </c>
      <c r="T333" s="32">
        <f t="shared" si="121"/>
        <v>0</v>
      </c>
      <c r="U333" s="94">
        <f t="shared" si="122"/>
        <v>0</v>
      </c>
      <c r="V333" s="9">
        <f t="shared" si="130"/>
        <v>0</v>
      </c>
      <c r="W333" s="9">
        <f t="shared" si="123"/>
        <v>0</v>
      </c>
      <c r="X333" s="9">
        <f t="shared" si="131"/>
        <v>0</v>
      </c>
      <c r="Y333" s="93">
        <f t="shared" si="124"/>
        <v>0</v>
      </c>
      <c r="Z333" s="93">
        <f t="shared" si="125"/>
        <v>0</v>
      </c>
      <c r="AA333" s="9">
        <f t="shared" si="140"/>
        <v>0</v>
      </c>
      <c r="AB333" s="100"/>
      <c r="AC333" s="101"/>
      <c r="AD333" s="9">
        <f t="shared" si="126"/>
        <v>0</v>
      </c>
      <c r="AE333" s="96"/>
      <c r="AF333" s="98"/>
      <c r="AG333" s="98"/>
      <c r="AH333" s="96"/>
      <c r="AI333" s="96"/>
      <c r="AJ333" s="96"/>
      <c r="AK333" s="99"/>
      <c r="AL333" s="9">
        <f t="shared" si="141"/>
        <v>0</v>
      </c>
      <c r="AM333" s="9">
        <f t="shared" si="142"/>
        <v>7</v>
      </c>
      <c r="AN333" s="9">
        <f t="shared" si="143"/>
        <v>0.125</v>
      </c>
      <c r="AO333" s="113"/>
      <c r="AP333" s="113"/>
      <c r="AQ333" s="113"/>
      <c r="AR333" s="113"/>
      <c r="AS333" s="34">
        <f t="shared" si="136"/>
        <v>44873</v>
      </c>
      <c r="AT333" s="14">
        <f t="shared" si="137"/>
        <v>0</v>
      </c>
      <c r="AU333" s="31"/>
      <c r="AV333" s="31"/>
      <c r="AW333" s="31"/>
      <c r="AX333" s="31"/>
      <c r="AY333" s="31"/>
      <c r="AZ333" s="31"/>
      <c r="BA333" s="31"/>
      <c r="BB333" s="31"/>
      <c r="BC333" s="31"/>
      <c r="BD333" s="31"/>
      <c r="BE333" s="31"/>
      <c r="BF333" s="31"/>
      <c r="BG333" s="31"/>
      <c r="BH333" s="31"/>
      <c r="BI333" s="31"/>
      <c r="BJ333" s="31"/>
      <c r="BK333" s="31"/>
      <c r="BL333" s="31"/>
      <c r="BM333" s="31"/>
      <c r="BN333" s="31"/>
      <c r="BO333" s="31"/>
      <c r="BP333" s="31"/>
      <c r="BQ333" s="31"/>
      <c r="BR333" s="31"/>
      <c r="BS333" s="31"/>
      <c r="BT333" s="31"/>
      <c r="BU333" s="35">
        <f t="shared" si="138"/>
        <v>0</v>
      </c>
    </row>
    <row r="334" spans="1:73" ht="27" customHeight="1" x14ac:dyDescent="0.15">
      <c r="A334" s="29">
        <f t="shared" si="144"/>
        <v>44874</v>
      </c>
      <c r="B334" s="13">
        <f t="shared" si="132"/>
        <v>46</v>
      </c>
      <c r="C334" s="13">
        <f t="shared" si="133"/>
        <v>3</v>
      </c>
      <c r="D334" s="88">
        <f t="shared" si="134"/>
        <v>1.25</v>
      </c>
      <c r="E334" s="70">
        <f t="shared" si="127"/>
        <v>0</v>
      </c>
      <c r="F334" s="70">
        <f t="shared" si="128"/>
        <v>0</v>
      </c>
      <c r="G334" s="89">
        <f t="shared" si="129"/>
        <v>1</v>
      </c>
      <c r="H334" s="70">
        <f t="shared" si="119"/>
        <v>1</v>
      </c>
      <c r="I334" s="71">
        <f t="shared" si="139"/>
        <v>0</v>
      </c>
      <c r="J334" s="96"/>
      <c r="K334" s="96"/>
      <c r="L334" s="96"/>
      <c r="M334" s="96"/>
      <c r="N334" s="97"/>
      <c r="O334" s="97"/>
      <c r="P334" s="108">
        <f t="shared" si="135"/>
        <v>0</v>
      </c>
      <c r="Q334" s="75">
        <f t="shared" si="120"/>
        <v>0</v>
      </c>
      <c r="R334" s="91">
        <f>(SUMIF($B$21:B334,B334,$Q$21:Q334))</f>
        <v>0</v>
      </c>
      <c r="S334" s="93">
        <f t="shared" si="145"/>
        <v>-2.4166666666666665</v>
      </c>
      <c r="T334" s="32">
        <f t="shared" si="121"/>
        <v>0</v>
      </c>
      <c r="U334" s="94">
        <f t="shared" si="122"/>
        <v>0</v>
      </c>
      <c r="V334" s="9">
        <f t="shared" si="130"/>
        <v>0</v>
      </c>
      <c r="W334" s="9">
        <f t="shared" si="123"/>
        <v>0</v>
      </c>
      <c r="X334" s="9">
        <f t="shared" si="131"/>
        <v>0</v>
      </c>
      <c r="Y334" s="93">
        <f t="shared" si="124"/>
        <v>0</v>
      </c>
      <c r="Z334" s="93">
        <f t="shared" si="125"/>
        <v>0</v>
      </c>
      <c r="AA334" s="9">
        <f t="shared" si="140"/>
        <v>0</v>
      </c>
      <c r="AB334" s="100"/>
      <c r="AC334" s="101"/>
      <c r="AD334" s="9">
        <f t="shared" si="126"/>
        <v>0</v>
      </c>
      <c r="AE334" s="96"/>
      <c r="AF334" s="98"/>
      <c r="AG334" s="98"/>
      <c r="AH334" s="96"/>
      <c r="AI334" s="96"/>
      <c r="AJ334" s="96"/>
      <c r="AK334" s="99"/>
      <c r="AL334" s="9">
        <f t="shared" si="141"/>
        <v>0</v>
      </c>
      <c r="AM334" s="9">
        <f t="shared" si="142"/>
        <v>7</v>
      </c>
      <c r="AN334" s="9">
        <f t="shared" si="143"/>
        <v>0.125</v>
      </c>
      <c r="AO334" s="113"/>
      <c r="AP334" s="113"/>
      <c r="AQ334" s="113"/>
      <c r="AR334" s="113"/>
      <c r="AS334" s="34">
        <f t="shared" si="136"/>
        <v>44874</v>
      </c>
      <c r="AT334" s="14">
        <f t="shared" si="137"/>
        <v>0</v>
      </c>
      <c r="AU334" s="31"/>
      <c r="AV334" s="31"/>
      <c r="AW334" s="31"/>
      <c r="AX334" s="31"/>
      <c r="AY334" s="31"/>
      <c r="AZ334" s="31"/>
      <c r="BA334" s="31"/>
      <c r="BB334" s="31"/>
      <c r="BC334" s="31"/>
      <c r="BD334" s="31"/>
      <c r="BE334" s="31"/>
      <c r="BF334" s="31"/>
      <c r="BG334" s="31"/>
      <c r="BH334" s="31"/>
      <c r="BI334" s="31"/>
      <c r="BJ334" s="31"/>
      <c r="BK334" s="31"/>
      <c r="BL334" s="31"/>
      <c r="BM334" s="31"/>
      <c r="BN334" s="31"/>
      <c r="BO334" s="31"/>
      <c r="BP334" s="31"/>
      <c r="BQ334" s="31"/>
      <c r="BR334" s="31"/>
      <c r="BS334" s="31"/>
      <c r="BT334" s="31"/>
      <c r="BU334" s="35">
        <f t="shared" si="138"/>
        <v>0</v>
      </c>
    </row>
    <row r="335" spans="1:73" ht="27" customHeight="1" x14ac:dyDescent="0.15">
      <c r="A335" s="29">
        <f t="shared" si="144"/>
        <v>44875</v>
      </c>
      <c r="B335" s="13">
        <f t="shared" si="132"/>
        <v>46</v>
      </c>
      <c r="C335" s="13">
        <f t="shared" si="133"/>
        <v>4</v>
      </c>
      <c r="D335" s="88">
        <f t="shared" si="134"/>
        <v>1.25</v>
      </c>
      <c r="E335" s="70">
        <f t="shared" si="127"/>
        <v>0</v>
      </c>
      <c r="F335" s="70">
        <f t="shared" si="128"/>
        <v>0</v>
      </c>
      <c r="G335" s="89">
        <f t="shared" si="129"/>
        <v>1</v>
      </c>
      <c r="H335" s="70">
        <f t="shared" si="119"/>
        <v>1</v>
      </c>
      <c r="I335" s="71">
        <f t="shared" si="139"/>
        <v>0</v>
      </c>
      <c r="J335" s="96"/>
      <c r="K335" s="96"/>
      <c r="L335" s="96"/>
      <c r="M335" s="96"/>
      <c r="N335" s="97"/>
      <c r="O335" s="97"/>
      <c r="P335" s="108">
        <f t="shared" si="135"/>
        <v>0</v>
      </c>
      <c r="Q335" s="75">
        <f t="shared" si="120"/>
        <v>0</v>
      </c>
      <c r="R335" s="91">
        <f>(SUMIF($B$21:B335,B335,$Q$21:Q335))</f>
        <v>0</v>
      </c>
      <c r="S335" s="93">
        <f t="shared" si="145"/>
        <v>-2.4166666666666665</v>
      </c>
      <c r="T335" s="32">
        <f t="shared" si="121"/>
        <v>0</v>
      </c>
      <c r="U335" s="94">
        <f t="shared" si="122"/>
        <v>0</v>
      </c>
      <c r="V335" s="9">
        <f t="shared" si="130"/>
        <v>0</v>
      </c>
      <c r="W335" s="9">
        <f t="shared" si="123"/>
        <v>0</v>
      </c>
      <c r="X335" s="9">
        <f t="shared" si="131"/>
        <v>0</v>
      </c>
      <c r="Y335" s="93">
        <f t="shared" si="124"/>
        <v>0</v>
      </c>
      <c r="Z335" s="93">
        <f t="shared" si="125"/>
        <v>0</v>
      </c>
      <c r="AA335" s="9">
        <f t="shared" si="140"/>
        <v>0</v>
      </c>
      <c r="AB335" s="100"/>
      <c r="AC335" s="101"/>
      <c r="AD335" s="9">
        <f t="shared" si="126"/>
        <v>0</v>
      </c>
      <c r="AE335" s="96"/>
      <c r="AF335" s="98"/>
      <c r="AG335" s="98"/>
      <c r="AH335" s="96"/>
      <c r="AI335" s="96"/>
      <c r="AJ335" s="96"/>
      <c r="AK335" s="99"/>
      <c r="AL335" s="9">
        <f t="shared" si="141"/>
        <v>0</v>
      </c>
      <c r="AM335" s="9">
        <f t="shared" si="142"/>
        <v>7</v>
      </c>
      <c r="AN335" s="9">
        <f t="shared" si="143"/>
        <v>0.125</v>
      </c>
      <c r="AO335" s="113"/>
      <c r="AP335" s="113"/>
      <c r="AQ335" s="113"/>
      <c r="AR335" s="113"/>
      <c r="AS335" s="34">
        <f t="shared" si="136"/>
        <v>44875</v>
      </c>
      <c r="AT335" s="14">
        <f t="shared" si="137"/>
        <v>0</v>
      </c>
      <c r="AU335" s="31"/>
      <c r="AV335" s="31"/>
      <c r="AW335" s="31"/>
      <c r="AX335" s="31"/>
      <c r="AY335" s="31"/>
      <c r="AZ335" s="31"/>
      <c r="BA335" s="31"/>
      <c r="BB335" s="31"/>
      <c r="BC335" s="31"/>
      <c r="BD335" s="31"/>
      <c r="BE335" s="31"/>
      <c r="BF335" s="31"/>
      <c r="BG335" s="31"/>
      <c r="BH335" s="31"/>
      <c r="BI335" s="31"/>
      <c r="BJ335" s="31"/>
      <c r="BK335" s="31"/>
      <c r="BL335" s="31"/>
      <c r="BM335" s="31"/>
      <c r="BN335" s="31"/>
      <c r="BO335" s="31"/>
      <c r="BP335" s="31"/>
      <c r="BQ335" s="31"/>
      <c r="BR335" s="31"/>
      <c r="BS335" s="31"/>
      <c r="BT335" s="31"/>
      <c r="BU335" s="35">
        <f t="shared" si="138"/>
        <v>0</v>
      </c>
    </row>
    <row r="336" spans="1:73" ht="27" customHeight="1" x14ac:dyDescent="0.15">
      <c r="A336" s="29">
        <f t="shared" si="144"/>
        <v>44876</v>
      </c>
      <c r="B336" s="13">
        <f t="shared" si="132"/>
        <v>46</v>
      </c>
      <c r="C336" s="13">
        <f t="shared" si="133"/>
        <v>5</v>
      </c>
      <c r="D336" s="88">
        <f t="shared" si="134"/>
        <v>1.25</v>
      </c>
      <c r="E336" s="70">
        <f t="shared" si="127"/>
        <v>0</v>
      </c>
      <c r="F336" s="70">
        <f t="shared" si="128"/>
        <v>0</v>
      </c>
      <c r="G336" s="89">
        <f t="shared" si="129"/>
        <v>1</v>
      </c>
      <c r="H336" s="70">
        <f t="shared" si="119"/>
        <v>1</v>
      </c>
      <c r="I336" s="71">
        <f t="shared" si="139"/>
        <v>0</v>
      </c>
      <c r="J336" s="96"/>
      <c r="K336" s="96"/>
      <c r="L336" s="96"/>
      <c r="M336" s="96"/>
      <c r="N336" s="97"/>
      <c r="O336" s="97"/>
      <c r="P336" s="108">
        <f t="shared" si="135"/>
        <v>0</v>
      </c>
      <c r="Q336" s="75">
        <f t="shared" si="120"/>
        <v>0</v>
      </c>
      <c r="R336" s="91">
        <f>(SUMIF($B$21:B336,B336,$Q$21:Q336))</f>
        <v>0</v>
      </c>
      <c r="S336" s="93">
        <f t="shared" si="145"/>
        <v>-2.4166666666666665</v>
      </c>
      <c r="T336" s="32">
        <f t="shared" si="121"/>
        <v>0</v>
      </c>
      <c r="U336" s="94">
        <f t="shared" si="122"/>
        <v>0</v>
      </c>
      <c r="V336" s="9">
        <f t="shared" si="130"/>
        <v>0</v>
      </c>
      <c r="W336" s="9">
        <f t="shared" si="123"/>
        <v>0</v>
      </c>
      <c r="X336" s="9">
        <f t="shared" si="131"/>
        <v>0</v>
      </c>
      <c r="Y336" s="93">
        <f t="shared" si="124"/>
        <v>0</v>
      </c>
      <c r="Z336" s="93">
        <f t="shared" si="125"/>
        <v>0</v>
      </c>
      <c r="AA336" s="9">
        <f t="shared" si="140"/>
        <v>0</v>
      </c>
      <c r="AB336" s="100"/>
      <c r="AC336" s="101"/>
      <c r="AD336" s="9">
        <f t="shared" si="126"/>
        <v>0</v>
      </c>
      <c r="AE336" s="96"/>
      <c r="AF336" s="98"/>
      <c r="AG336" s="98"/>
      <c r="AH336" s="96"/>
      <c r="AI336" s="96"/>
      <c r="AJ336" s="96"/>
      <c r="AK336" s="99"/>
      <c r="AL336" s="9">
        <f t="shared" si="141"/>
        <v>0</v>
      </c>
      <c r="AM336" s="9">
        <f t="shared" si="142"/>
        <v>7</v>
      </c>
      <c r="AN336" s="9">
        <f t="shared" si="143"/>
        <v>0.125</v>
      </c>
      <c r="AO336" s="113"/>
      <c r="AP336" s="113"/>
      <c r="AQ336" s="113"/>
      <c r="AR336" s="113"/>
      <c r="AS336" s="34">
        <f t="shared" si="136"/>
        <v>44876</v>
      </c>
      <c r="AT336" s="14">
        <f t="shared" si="137"/>
        <v>0</v>
      </c>
      <c r="AU336" s="31"/>
      <c r="AV336" s="31"/>
      <c r="AW336" s="31"/>
      <c r="AX336" s="31"/>
      <c r="AY336" s="31"/>
      <c r="AZ336" s="31"/>
      <c r="BA336" s="31"/>
      <c r="BB336" s="31"/>
      <c r="BC336" s="31"/>
      <c r="BD336" s="31"/>
      <c r="BE336" s="31"/>
      <c r="BF336" s="31"/>
      <c r="BG336" s="31"/>
      <c r="BH336" s="31"/>
      <c r="BI336" s="31"/>
      <c r="BJ336" s="31"/>
      <c r="BK336" s="31"/>
      <c r="BL336" s="31"/>
      <c r="BM336" s="31"/>
      <c r="BN336" s="31"/>
      <c r="BO336" s="31"/>
      <c r="BP336" s="31"/>
      <c r="BQ336" s="31"/>
      <c r="BR336" s="31"/>
      <c r="BS336" s="31"/>
      <c r="BT336" s="31"/>
      <c r="BU336" s="35">
        <f t="shared" si="138"/>
        <v>0</v>
      </c>
    </row>
    <row r="337" spans="1:73" ht="27" customHeight="1" x14ac:dyDescent="0.15">
      <c r="A337" s="29">
        <f t="shared" si="144"/>
        <v>44877</v>
      </c>
      <c r="B337" s="13">
        <f t="shared" si="132"/>
        <v>46</v>
      </c>
      <c r="C337" s="13">
        <f t="shared" si="133"/>
        <v>6</v>
      </c>
      <c r="D337" s="88">
        <f t="shared" si="134"/>
        <v>1.25</v>
      </c>
      <c r="E337" s="70">
        <f t="shared" si="127"/>
        <v>0</v>
      </c>
      <c r="F337" s="70">
        <f t="shared" si="128"/>
        <v>0</v>
      </c>
      <c r="G337" s="89">
        <f t="shared" si="129"/>
        <v>1</v>
      </c>
      <c r="H337" s="70">
        <f t="shared" si="119"/>
        <v>1</v>
      </c>
      <c r="I337" s="71">
        <f t="shared" si="139"/>
        <v>0</v>
      </c>
      <c r="J337" s="96"/>
      <c r="K337" s="96"/>
      <c r="L337" s="96"/>
      <c r="M337" s="96"/>
      <c r="N337" s="97"/>
      <c r="O337" s="97"/>
      <c r="P337" s="108">
        <f t="shared" si="135"/>
        <v>0</v>
      </c>
      <c r="Q337" s="75">
        <f t="shared" si="120"/>
        <v>0</v>
      </c>
      <c r="R337" s="91">
        <f>(SUMIF($B$21:B337,B337,$Q$21:Q337))</f>
        <v>0</v>
      </c>
      <c r="S337" s="93">
        <f t="shared" si="145"/>
        <v>-2.4166666666666665</v>
      </c>
      <c r="T337" s="32">
        <f t="shared" si="121"/>
        <v>0</v>
      </c>
      <c r="U337" s="94">
        <f t="shared" si="122"/>
        <v>0</v>
      </c>
      <c r="V337" s="9">
        <f t="shared" si="130"/>
        <v>0</v>
      </c>
      <c r="W337" s="9">
        <f t="shared" si="123"/>
        <v>0</v>
      </c>
      <c r="X337" s="9">
        <f t="shared" si="131"/>
        <v>0</v>
      </c>
      <c r="Y337" s="93">
        <f t="shared" si="124"/>
        <v>0</v>
      </c>
      <c r="Z337" s="93">
        <f t="shared" si="125"/>
        <v>0</v>
      </c>
      <c r="AA337" s="9">
        <f t="shared" si="140"/>
        <v>0</v>
      </c>
      <c r="AB337" s="100"/>
      <c r="AC337" s="101"/>
      <c r="AD337" s="9">
        <f t="shared" si="126"/>
        <v>0</v>
      </c>
      <c r="AE337" s="96"/>
      <c r="AF337" s="98"/>
      <c r="AG337" s="98"/>
      <c r="AH337" s="96"/>
      <c r="AI337" s="96"/>
      <c r="AJ337" s="96"/>
      <c r="AK337" s="99"/>
      <c r="AL337" s="9">
        <f t="shared" si="141"/>
        <v>0</v>
      </c>
      <c r="AM337" s="9">
        <f t="shared" si="142"/>
        <v>7</v>
      </c>
      <c r="AN337" s="9">
        <f t="shared" si="143"/>
        <v>0.125</v>
      </c>
      <c r="AO337" s="113"/>
      <c r="AP337" s="113"/>
      <c r="AQ337" s="113"/>
      <c r="AR337" s="113"/>
      <c r="AS337" s="34">
        <f t="shared" si="136"/>
        <v>44877</v>
      </c>
      <c r="AT337" s="14">
        <f t="shared" si="137"/>
        <v>0</v>
      </c>
      <c r="AU337" s="31"/>
      <c r="AV337" s="31"/>
      <c r="AW337" s="31"/>
      <c r="AX337" s="31"/>
      <c r="AY337" s="31"/>
      <c r="AZ337" s="31"/>
      <c r="BA337" s="31"/>
      <c r="BB337" s="31"/>
      <c r="BC337" s="31"/>
      <c r="BD337" s="31"/>
      <c r="BE337" s="31"/>
      <c r="BF337" s="31"/>
      <c r="BG337" s="31"/>
      <c r="BH337" s="31"/>
      <c r="BI337" s="31"/>
      <c r="BJ337" s="31"/>
      <c r="BK337" s="31"/>
      <c r="BL337" s="31"/>
      <c r="BM337" s="31"/>
      <c r="BN337" s="31"/>
      <c r="BO337" s="31"/>
      <c r="BP337" s="31"/>
      <c r="BQ337" s="31"/>
      <c r="BR337" s="31"/>
      <c r="BS337" s="31"/>
      <c r="BT337" s="31"/>
      <c r="BU337" s="35">
        <f t="shared" si="138"/>
        <v>0</v>
      </c>
    </row>
    <row r="338" spans="1:73" ht="27" customHeight="1" x14ac:dyDescent="0.15">
      <c r="A338" s="29">
        <f t="shared" si="144"/>
        <v>44878</v>
      </c>
      <c r="B338" s="13">
        <f t="shared" si="132"/>
        <v>46</v>
      </c>
      <c r="C338" s="13">
        <f t="shared" si="133"/>
        <v>7</v>
      </c>
      <c r="D338" s="88">
        <f t="shared" si="134"/>
        <v>1.25</v>
      </c>
      <c r="E338" s="70">
        <f t="shared" si="127"/>
        <v>0</v>
      </c>
      <c r="F338" s="70">
        <f t="shared" si="128"/>
        <v>0</v>
      </c>
      <c r="G338" s="89">
        <f t="shared" si="129"/>
        <v>1.5</v>
      </c>
      <c r="H338" s="70">
        <f t="shared" si="119"/>
        <v>1</v>
      </c>
      <c r="I338" s="71">
        <f t="shared" si="139"/>
        <v>0</v>
      </c>
      <c r="J338" s="96"/>
      <c r="K338" s="96"/>
      <c r="L338" s="96"/>
      <c r="M338" s="96"/>
      <c r="N338" s="97"/>
      <c r="O338" s="97"/>
      <c r="P338" s="108">
        <f t="shared" si="135"/>
        <v>0</v>
      </c>
      <c r="Q338" s="75">
        <f t="shared" si="120"/>
        <v>0</v>
      </c>
      <c r="R338" s="91">
        <f>(SUMIF($B$21:B338,B338,$Q$21:Q338))</f>
        <v>0</v>
      </c>
      <c r="S338" s="93">
        <f t="shared" si="145"/>
        <v>-2.4166666666666665</v>
      </c>
      <c r="T338" s="32">
        <f t="shared" si="121"/>
        <v>0</v>
      </c>
      <c r="U338" s="94">
        <f t="shared" si="122"/>
        <v>0</v>
      </c>
      <c r="V338" s="9">
        <f t="shared" si="130"/>
        <v>0</v>
      </c>
      <c r="W338" s="9">
        <f t="shared" si="123"/>
        <v>0</v>
      </c>
      <c r="X338" s="9">
        <f t="shared" si="131"/>
        <v>0</v>
      </c>
      <c r="Y338" s="93">
        <f t="shared" si="124"/>
        <v>0</v>
      </c>
      <c r="Z338" s="93">
        <f t="shared" si="125"/>
        <v>0</v>
      </c>
      <c r="AA338" s="9">
        <f t="shared" si="140"/>
        <v>0</v>
      </c>
      <c r="AB338" s="100"/>
      <c r="AC338" s="101"/>
      <c r="AD338" s="9">
        <f t="shared" si="126"/>
        <v>0</v>
      </c>
      <c r="AE338" s="96"/>
      <c r="AF338" s="98"/>
      <c r="AG338" s="98"/>
      <c r="AH338" s="96"/>
      <c r="AI338" s="96"/>
      <c r="AJ338" s="96"/>
      <c r="AK338" s="99"/>
      <c r="AL338" s="9">
        <f t="shared" si="141"/>
        <v>0</v>
      </c>
      <c r="AM338" s="9">
        <f t="shared" si="142"/>
        <v>7</v>
      </c>
      <c r="AN338" s="9">
        <f t="shared" si="143"/>
        <v>0.125</v>
      </c>
      <c r="AO338" s="113"/>
      <c r="AP338" s="113"/>
      <c r="AQ338" s="113"/>
      <c r="AR338" s="113"/>
      <c r="AS338" s="34">
        <f t="shared" si="136"/>
        <v>44878</v>
      </c>
      <c r="AT338" s="14">
        <f t="shared" si="137"/>
        <v>0</v>
      </c>
      <c r="AU338" s="31"/>
      <c r="AV338" s="31"/>
      <c r="AW338" s="31"/>
      <c r="AX338" s="31"/>
      <c r="AY338" s="31"/>
      <c r="AZ338" s="31"/>
      <c r="BA338" s="31"/>
      <c r="BB338" s="31"/>
      <c r="BC338" s="31"/>
      <c r="BD338" s="31"/>
      <c r="BE338" s="31"/>
      <c r="BF338" s="31"/>
      <c r="BG338" s="31"/>
      <c r="BH338" s="31"/>
      <c r="BI338" s="31"/>
      <c r="BJ338" s="31"/>
      <c r="BK338" s="31"/>
      <c r="BL338" s="31"/>
      <c r="BM338" s="31"/>
      <c r="BN338" s="31"/>
      <c r="BO338" s="31"/>
      <c r="BP338" s="31"/>
      <c r="BQ338" s="31"/>
      <c r="BR338" s="31"/>
      <c r="BS338" s="31"/>
      <c r="BT338" s="31"/>
      <c r="BU338" s="35">
        <f t="shared" si="138"/>
        <v>0</v>
      </c>
    </row>
    <row r="339" spans="1:73" ht="27" customHeight="1" x14ac:dyDescent="0.15">
      <c r="A339" s="29">
        <f t="shared" si="144"/>
        <v>44879</v>
      </c>
      <c r="B339" s="13">
        <f t="shared" si="132"/>
        <v>46</v>
      </c>
      <c r="C339" s="13">
        <f t="shared" si="133"/>
        <v>1</v>
      </c>
      <c r="D339" s="88">
        <f t="shared" si="134"/>
        <v>1.25</v>
      </c>
      <c r="E339" s="70">
        <f t="shared" si="127"/>
        <v>0</v>
      </c>
      <c r="F339" s="70">
        <f t="shared" si="128"/>
        <v>0</v>
      </c>
      <c r="G339" s="89">
        <f t="shared" si="129"/>
        <v>1</v>
      </c>
      <c r="H339" s="70">
        <f t="shared" ref="H339:H386" si="146">IF(OR($A$2=A339,$A$3=A339,$A$4=A339,$A$5=A339,$A$6=A339,$A$7=A339,$A$8=A339,$A$9=A339,$A$10=A339),$Z$11,1)</f>
        <v>1</v>
      </c>
      <c r="I339" s="71">
        <f t="shared" si="139"/>
        <v>0</v>
      </c>
      <c r="J339" s="96"/>
      <c r="K339" s="96"/>
      <c r="L339" s="96"/>
      <c r="M339" s="96"/>
      <c r="N339" s="97"/>
      <c r="O339" s="97"/>
      <c r="P339" s="108">
        <f t="shared" si="135"/>
        <v>0</v>
      </c>
      <c r="Q339" s="75">
        <f t="shared" ref="Q339:Q402" si="147">P339+AD339+Z339+AE339+AI339-AH339+AG339</f>
        <v>0</v>
      </c>
      <c r="R339" s="91">
        <f>(SUMIF($B$21:B339,B339,$Q$21:Q339))</f>
        <v>0</v>
      </c>
      <c r="S339" s="93">
        <f t="shared" si="145"/>
        <v>-2.4166666666666665</v>
      </c>
      <c r="T339" s="32">
        <f t="shared" ref="T339:T386" si="148">IF(P339&gt;$AN$12,P339-$AN$12,0)</f>
        <v>0</v>
      </c>
      <c r="U339" s="94">
        <f t="shared" ref="U339:U386" si="149">((K339-J339+N(K339&lt;J339)+(M339-L339+N(M339&lt;L339))+N339-O339))*MAX(G339,H339)-P339-AD339</f>
        <v>0</v>
      </c>
      <c r="V339" s="9">
        <f t="shared" si="130"/>
        <v>0</v>
      </c>
      <c r="W339" s="9">
        <f t="shared" ref="W339:W386" si="150">((P339-T339)*$Z$13)-P339+T339</f>
        <v>0</v>
      </c>
      <c r="X339" s="9">
        <f t="shared" si="131"/>
        <v>0</v>
      </c>
      <c r="Y339" s="93">
        <f t="shared" ref="Y339:Y402" si="151">IF(AA339&lt;=$U$15,AA339*$T$15-AA339,AA339*$Z$15-AA339-(E339*$U$15))</f>
        <v>0</v>
      </c>
      <c r="Z339" s="93">
        <f t="shared" ref="Z339:Z386" si="152">U339+V339+W339+X339+Y339</f>
        <v>0</v>
      </c>
      <c r="AA339" s="9">
        <f t="shared" si="140"/>
        <v>0</v>
      </c>
      <c r="AB339" s="100"/>
      <c r="AC339" s="101"/>
      <c r="AD339" s="9">
        <f t="shared" ref="AD339:AD386" si="153">(MAX(,MIN($AN$14+($AM$14&gt;$AN$14),K339+(J339&gt;K339))-MAX($AM$14,J339))+MAX(,(MIN($AN$14,K339+(J339&gt;K339))-J339)*($AM$14&gt;$AN$14))+MAX(,MIN($AN$14+($AM$14&gt;$AN$14),M339+0)-$AM$14)*(J339&gt;K339))+(MAX(,MIN($AN$14+($AM$14&gt;$AN$14),M339+(L339&gt;M339))-MAX($AM$14,L339))+MAX(,(MIN($AN$14,M339+(L339&gt;M339))-L339)*($AM$14&gt;$AN$14))+MAX(,MIN($AN$14+($AM$14&gt;$AN$14),M339+0)-$AM$14)*(L339&gt;M339))+AC339-AB339</f>
        <v>0</v>
      </c>
      <c r="AE339" s="96"/>
      <c r="AF339" s="98"/>
      <c r="AG339" s="98"/>
      <c r="AH339" s="96"/>
      <c r="AI339" s="96"/>
      <c r="AJ339" s="96"/>
      <c r="AK339" s="99"/>
      <c r="AL339" s="9">
        <f t="shared" si="141"/>
        <v>0</v>
      </c>
      <c r="AM339" s="9">
        <f t="shared" si="142"/>
        <v>7</v>
      </c>
      <c r="AN339" s="9">
        <f t="shared" si="143"/>
        <v>0.125</v>
      </c>
      <c r="AO339" s="113"/>
      <c r="AP339" s="113"/>
      <c r="AQ339" s="113"/>
      <c r="AR339" s="113"/>
      <c r="AS339" s="34">
        <f t="shared" si="136"/>
        <v>44879</v>
      </c>
      <c r="AT339" s="14">
        <f t="shared" si="137"/>
        <v>0</v>
      </c>
      <c r="AU339" s="31"/>
      <c r="AV339" s="31"/>
      <c r="AW339" s="31"/>
      <c r="AX339" s="31"/>
      <c r="AY339" s="31"/>
      <c r="AZ339" s="31"/>
      <c r="BA339" s="31"/>
      <c r="BB339" s="31"/>
      <c r="BC339" s="31"/>
      <c r="BD339" s="31"/>
      <c r="BE339" s="31"/>
      <c r="BF339" s="31"/>
      <c r="BG339" s="31"/>
      <c r="BH339" s="31"/>
      <c r="BI339" s="31"/>
      <c r="BJ339" s="31"/>
      <c r="BK339" s="31"/>
      <c r="BL339" s="31"/>
      <c r="BM339" s="31"/>
      <c r="BN339" s="31"/>
      <c r="BO339" s="31"/>
      <c r="BP339" s="31"/>
      <c r="BQ339" s="31"/>
      <c r="BR339" s="31"/>
      <c r="BS339" s="31"/>
      <c r="BT339" s="31"/>
      <c r="BU339" s="35">
        <f t="shared" si="138"/>
        <v>0</v>
      </c>
    </row>
    <row r="340" spans="1:73" ht="27" customHeight="1" x14ac:dyDescent="0.15">
      <c r="A340" s="29">
        <f t="shared" si="144"/>
        <v>44880</v>
      </c>
      <c r="B340" s="13">
        <f t="shared" si="132"/>
        <v>47</v>
      </c>
      <c r="C340" s="13">
        <f t="shared" si="133"/>
        <v>2</v>
      </c>
      <c r="D340" s="88">
        <f t="shared" si="134"/>
        <v>1.25</v>
      </c>
      <c r="E340" s="70">
        <f t="shared" ref="E340:E403" si="154">IF(T340&gt;=$U$12,$V$12,0)</f>
        <v>0</v>
      </c>
      <c r="F340" s="70">
        <f t="shared" ref="F340:F403" si="155">IF(AA340&gt;=$U$15,$V$15,0)</f>
        <v>0</v>
      </c>
      <c r="G340" s="89">
        <f t="shared" ref="G340:G386" si="156">IF(C340=7,$Z$10,1)</f>
        <v>1</v>
      </c>
      <c r="H340" s="70">
        <f t="shared" si="146"/>
        <v>1</v>
      </c>
      <c r="I340" s="71">
        <f t="shared" si="139"/>
        <v>0</v>
      </c>
      <c r="J340" s="96"/>
      <c r="K340" s="96"/>
      <c r="L340" s="96"/>
      <c r="M340" s="96"/>
      <c r="N340" s="97"/>
      <c r="O340" s="97"/>
      <c r="P340" s="108">
        <f t="shared" si="135"/>
        <v>0</v>
      </c>
      <c r="Q340" s="75">
        <f t="shared" si="147"/>
        <v>0</v>
      </c>
      <c r="R340" s="91">
        <f>(SUMIF($B$21:B340,B340,$Q$21:Q340))</f>
        <v>0</v>
      </c>
      <c r="S340" s="93">
        <f t="shared" si="145"/>
        <v>-2.4166666666666665</v>
      </c>
      <c r="T340" s="32">
        <f t="shared" si="148"/>
        <v>0</v>
      </c>
      <c r="U340" s="94">
        <f t="shared" si="149"/>
        <v>0</v>
      </c>
      <c r="V340" s="9">
        <f t="shared" ref="V340:V386" si="157">IF(T340&lt;=$U$12,T340*$T$12-T340,T340*$Z$12-T340-(E340*$U$12))</f>
        <v>0</v>
      </c>
      <c r="W340" s="9">
        <f t="shared" si="150"/>
        <v>0</v>
      </c>
      <c r="X340" s="9">
        <f t="shared" ref="X340:X386" si="158">((AD340+AC340-AB340)*$Z$14)-AD340-AC340+AB340</f>
        <v>0</v>
      </c>
      <c r="Y340" s="93">
        <f t="shared" si="151"/>
        <v>0</v>
      </c>
      <c r="Z340" s="93">
        <f t="shared" si="152"/>
        <v>0</v>
      </c>
      <c r="AA340" s="9">
        <f t="shared" si="140"/>
        <v>0</v>
      </c>
      <c r="AB340" s="100"/>
      <c r="AC340" s="101"/>
      <c r="AD340" s="9">
        <f t="shared" si="153"/>
        <v>0</v>
      </c>
      <c r="AE340" s="96"/>
      <c r="AF340" s="98"/>
      <c r="AG340" s="98"/>
      <c r="AH340" s="96"/>
      <c r="AI340" s="96"/>
      <c r="AJ340" s="96"/>
      <c r="AK340" s="99"/>
      <c r="AL340" s="9">
        <f t="shared" si="141"/>
        <v>0</v>
      </c>
      <c r="AM340" s="9">
        <f t="shared" si="142"/>
        <v>7</v>
      </c>
      <c r="AN340" s="9">
        <f t="shared" si="143"/>
        <v>0.125</v>
      </c>
      <c r="AO340" s="113"/>
      <c r="AP340" s="113"/>
      <c r="AQ340" s="113"/>
      <c r="AR340" s="113"/>
      <c r="AS340" s="34">
        <f t="shared" si="136"/>
        <v>44880</v>
      </c>
      <c r="AT340" s="14">
        <f t="shared" si="137"/>
        <v>0</v>
      </c>
      <c r="AU340" s="31"/>
      <c r="AV340" s="31"/>
      <c r="AW340" s="31"/>
      <c r="AX340" s="31"/>
      <c r="AY340" s="31"/>
      <c r="AZ340" s="31"/>
      <c r="BA340" s="31"/>
      <c r="BB340" s="31"/>
      <c r="BC340" s="31"/>
      <c r="BD340" s="31"/>
      <c r="BE340" s="31"/>
      <c r="BF340" s="31"/>
      <c r="BG340" s="31"/>
      <c r="BH340" s="31"/>
      <c r="BI340" s="31"/>
      <c r="BJ340" s="31"/>
      <c r="BK340" s="31"/>
      <c r="BL340" s="31"/>
      <c r="BM340" s="31"/>
      <c r="BN340" s="31"/>
      <c r="BO340" s="31"/>
      <c r="BP340" s="31"/>
      <c r="BQ340" s="31"/>
      <c r="BR340" s="31"/>
      <c r="BS340" s="31"/>
      <c r="BT340" s="31"/>
      <c r="BU340" s="35">
        <f t="shared" si="138"/>
        <v>0</v>
      </c>
    </row>
    <row r="341" spans="1:73" ht="27" customHeight="1" x14ac:dyDescent="0.15">
      <c r="A341" s="29">
        <f t="shared" si="144"/>
        <v>44881</v>
      </c>
      <c r="B341" s="13">
        <f t="shared" ref="B341:B385" si="159">WEEKNUM(A341,2)</f>
        <v>47</v>
      </c>
      <c r="C341" s="13">
        <f t="shared" ref="C341:C385" si="160">WEEKDAY(A341)</f>
        <v>3</v>
      </c>
      <c r="D341" s="88">
        <f t="shared" ref="D341:D385" si="161">IF(AD341&gt;0,$Z$14,$Z$14)</f>
        <v>1.25</v>
      </c>
      <c r="E341" s="70">
        <f t="shared" si="154"/>
        <v>0</v>
      </c>
      <c r="F341" s="70">
        <f t="shared" si="155"/>
        <v>0</v>
      </c>
      <c r="G341" s="89">
        <f t="shared" si="156"/>
        <v>1</v>
      </c>
      <c r="H341" s="70">
        <f t="shared" si="146"/>
        <v>1</v>
      </c>
      <c r="I341" s="71">
        <f t="shared" si="139"/>
        <v>0</v>
      </c>
      <c r="J341" s="96"/>
      <c r="K341" s="96"/>
      <c r="L341" s="96"/>
      <c r="M341" s="96"/>
      <c r="N341" s="97"/>
      <c r="O341" s="97"/>
      <c r="P341" s="108">
        <f t="shared" ref="P341:P386" si="162">(MAX(,MIN($AN$15+($AM$15&gt;$AN$15),K341+(J341&gt;K341))-MAX($AM$15,J341))+MAX(,(MIN($AN$15,K341+(J341&gt;K341))-J341)*($AM$15&gt;$AN$15))+MAX(,MIN($AN$15+($AM$15&gt;$AN$15),K341+0)-$AM$15)*(J341&gt;K341))+(MAX(,MIN($AN$15+($AM$15&gt;$AN$15),M341+(L341&gt;M341))-MAX($AM$15,L341))+MAX(,(MIN($AN$15,M341+(L341&gt;M341))-L341)*($AM$15&gt;$AN$15))+MAX(,MIN($AN$15+($AM$15&gt;$AN$15),M341+0)-$AM$15)*(L341&gt;M341))+N341-O341</f>
        <v>0</v>
      </c>
      <c r="Q341" s="75">
        <f t="shared" si="147"/>
        <v>0</v>
      </c>
      <c r="R341" s="91">
        <f>(SUMIF($B$21:B341,B341,$Q$21:Q341))</f>
        <v>0</v>
      </c>
      <c r="S341" s="93">
        <f t="shared" si="145"/>
        <v>-2.4166666666666665</v>
      </c>
      <c r="T341" s="32">
        <f t="shared" si="148"/>
        <v>0</v>
      </c>
      <c r="U341" s="94">
        <f t="shared" si="149"/>
        <v>0</v>
      </c>
      <c r="V341" s="9">
        <f t="shared" si="157"/>
        <v>0</v>
      </c>
      <c r="W341" s="9">
        <f t="shared" si="150"/>
        <v>0</v>
      </c>
      <c r="X341" s="9">
        <f t="shared" si="158"/>
        <v>0</v>
      </c>
      <c r="Y341" s="93">
        <f t="shared" si="151"/>
        <v>0</v>
      </c>
      <c r="Z341" s="93">
        <f t="shared" si="152"/>
        <v>0</v>
      </c>
      <c r="AA341" s="9">
        <f t="shared" si="140"/>
        <v>0</v>
      </c>
      <c r="AB341" s="100"/>
      <c r="AC341" s="101"/>
      <c r="AD341" s="9">
        <f t="shared" si="153"/>
        <v>0</v>
      </c>
      <c r="AE341" s="96"/>
      <c r="AF341" s="98"/>
      <c r="AG341" s="98"/>
      <c r="AH341" s="96"/>
      <c r="AI341" s="96"/>
      <c r="AJ341" s="96"/>
      <c r="AK341" s="99"/>
      <c r="AL341" s="9">
        <f t="shared" si="141"/>
        <v>0</v>
      </c>
      <c r="AM341" s="9">
        <f t="shared" si="142"/>
        <v>7</v>
      </c>
      <c r="AN341" s="9">
        <f t="shared" si="143"/>
        <v>0.125</v>
      </c>
      <c r="AO341" s="113"/>
      <c r="AP341" s="113"/>
      <c r="AQ341" s="113"/>
      <c r="AR341" s="113"/>
      <c r="AS341" s="34">
        <f t="shared" ref="AS341:AS386" si="163">A341</f>
        <v>44881</v>
      </c>
      <c r="AT341" s="14">
        <f t="shared" ref="AT341:AT386" si="164">SUM(AU341:BT341)</f>
        <v>0</v>
      </c>
      <c r="AU341" s="31"/>
      <c r="AV341" s="31"/>
      <c r="AW341" s="31"/>
      <c r="AX341" s="31"/>
      <c r="AY341" s="31"/>
      <c r="AZ341" s="31"/>
      <c r="BA341" s="31"/>
      <c r="BB341" s="31"/>
      <c r="BC341" s="31"/>
      <c r="BD341" s="31"/>
      <c r="BE341" s="31"/>
      <c r="BF341" s="31"/>
      <c r="BG341" s="31"/>
      <c r="BH341" s="31"/>
      <c r="BI341" s="31"/>
      <c r="BJ341" s="31"/>
      <c r="BK341" s="31"/>
      <c r="BL341" s="31"/>
      <c r="BM341" s="31"/>
      <c r="BN341" s="31"/>
      <c r="BO341" s="31"/>
      <c r="BP341" s="31"/>
      <c r="BQ341" s="31"/>
      <c r="BR341" s="31"/>
      <c r="BS341" s="31"/>
      <c r="BT341" s="31"/>
      <c r="BU341" s="35">
        <f t="shared" ref="BU341:BU386" si="165">IF(P341=0,0,AT341/P341)</f>
        <v>0</v>
      </c>
    </row>
    <row r="342" spans="1:73" ht="27" customHeight="1" x14ac:dyDescent="0.15">
      <c r="A342" s="29">
        <f t="shared" si="144"/>
        <v>44882</v>
      </c>
      <c r="B342" s="13">
        <f t="shared" si="159"/>
        <v>47</v>
      </c>
      <c r="C342" s="13">
        <f t="shared" si="160"/>
        <v>4</v>
      </c>
      <c r="D342" s="88">
        <f t="shared" si="161"/>
        <v>1.25</v>
      </c>
      <c r="E342" s="70">
        <f t="shared" si="154"/>
        <v>0</v>
      </c>
      <c r="F342" s="70">
        <f t="shared" si="155"/>
        <v>0</v>
      </c>
      <c r="G342" s="89">
        <f t="shared" si="156"/>
        <v>1</v>
      </c>
      <c r="H342" s="70">
        <f t="shared" si="146"/>
        <v>1</v>
      </c>
      <c r="I342" s="71">
        <f t="shared" ref="I342:I386" si="166">IF(ISERROR(VLOOKUP(A342,$A$2:$M$16,1,FALSE)),VLOOKUP(C342,$H$2:$Z$8,18,FALSE),VLOOKUP(A342,$A$2:$M$16,13,FALSE))</f>
        <v>0</v>
      </c>
      <c r="J342" s="96"/>
      <c r="K342" s="96"/>
      <c r="L342" s="96"/>
      <c r="M342" s="96"/>
      <c r="N342" s="97"/>
      <c r="O342" s="97"/>
      <c r="P342" s="108">
        <f t="shared" si="162"/>
        <v>0</v>
      </c>
      <c r="Q342" s="75">
        <f t="shared" si="147"/>
        <v>0</v>
      </c>
      <c r="R342" s="91">
        <f>(SUMIF($B$21:B342,B342,$Q$21:Q342))</f>
        <v>0</v>
      </c>
      <c r="S342" s="93">
        <f t="shared" si="145"/>
        <v>-2.4166666666666665</v>
      </c>
      <c r="T342" s="32">
        <f t="shared" si="148"/>
        <v>0</v>
      </c>
      <c r="U342" s="94">
        <f t="shared" si="149"/>
        <v>0</v>
      </c>
      <c r="V342" s="9">
        <f t="shared" si="157"/>
        <v>0</v>
      </c>
      <c r="W342" s="9">
        <f t="shared" si="150"/>
        <v>0</v>
      </c>
      <c r="X342" s="9">
        <f t="shared" si="158"/>
        <v>0</v>
      </c>
      <c r="Y342" s="93">
        <f t="shared" si="151"/>
        <v>0</v>
      </c>
      <c r="Z342" s="93">
        <f t="shared" si="152"/>
        <v>0</v>
      </c>
      <c r="AA342" s="9">
        <f t="shared" ref="AA342:AA405" si="167">IF(AD342&gt;$AN$16,AD342-$AN$16,0)</f>
        <v>0</v>
      </c>
      <c r="AB342" s="100"/>
      <c r="AC342" s="101"/>
      <c r="AD342" s="9">
        <f t="shared" si="153"/>
        <v>0</v>
      </c>
      <c r="AE342" s="96"/>
      <c r="AF342" s="98"/>
      <c r="AG342" s="98"/>
      <c r="AH342" s="96"/>
      <c r="AI342" s="96"/>
      <c r="AJ342" s="96"/>
      <c r="AK342" s="99"/>
      <c r="AL342" s="9">
        <f t="shared" ref="AL342:AL385" si="168">AL341-I342+AD342+Z342+P342+AE342+AI342-AH342+AG342</f>
        <v>0</v>
      </c>
      <c r="AM342" s="9">
        <f t="shared" ref="AM342:AM385" si="169">AM341-AE342</f>
        <v>7</v>
      </c>
      <c r="AN342" s="9">
        <f t="shared" ref="AN342:AN385" si="170">AN341+T342+AA342-AJ342-AI342</f>
        <v>0.125</v>
      </c>
      <c r="AO342" s="113"/>
      <c r="AP342" s="113"/>
      <c r="AQ342" s="113"/>
      <c r="AR342" s="113"/>
      <c r="AS342" s="34">
        <f t="shared" si="163"/>
        <v>44882</v>
      </c>
      <c r="AT342" s="14">
        <f t="shared" si="164"/>
        <v>0</v>
      </c>
      <c r="AU342" s="31"/>
      <c r="AV342" s="31"/>
      <c r="AW342" s="31"/>
      <c r="AX342" s="31"/>
      <c r="AY342" s="31"/>
      <c r="AZ342" s="31"/>
      <c r="BA342" s="31"/>
      <c r="BB342" s="31"/>
      <c r="BC342" s="31"/>
      <c r="BD342" s="31"/>
      <c r="BE342" s="31"/>
      <c r="BF342" s="31"/>
      <c r="BG342" s="31"/>
      <c r="BH342" s="31"/>
      <c r="BI342" s="31"/>
      <c r="BJ342" s="31"/>
      <c r="BK342" s="31"/>
      <c r="BL342" s="31"/>
      <c r="BM342" s="31"/>
      <c r="BN342" s="31"/>
      <c r="BO342" s="31"/>
      <c r="BP342" s="31"/>
      <c r="BQ342" s="31"/>
      <c r="BR342" s="31"/>
      <c r="BS342" s="31"/>
      <c r="BT342" s="31"/>
      <c r="BU342" s="35">
        <f t="shared" si="165"/>
        <v>0</v>
      </c>
    </row>
    <row r="343" spans="1:73" ht="27" customHeight="1" x14ac:dyDescent="0.15">
      <c r="A343" s="29">
        <f t="shared" ref="A343:A386" si="171">$A342+1</f>
        <v>44883</v>
      </c>
      <c r="B343" s="13">
        <f t="shared" si="159"/>
        <v>47</v>
      </c>
      <c r="C343" s="13">
        <f t="shared" si="160"/>
        <v>5</v>
      </c>
      <c r="D343" s="88">
        <f t="shared" si="161"/>
        <v>1.25</v>
      </c>
      <c r="E343" s="70">
        <f t="shared" si="154"/>
        <v>0</v>
      </c>
      <c r="F343" s="70">
        <f t="shared" si="155"/>
        <v>0</v>
      </c>
      <c r="G343" s="89">
        <f t="shared" si="156"/>
        <v>1</v>
      </c>
      <c r="H343" s="70">
        <f t="shared" si="146"/>
        <v>1</v>
      </c>
      <c r="I343" s="71">
        <f t="shared" si="166"/>
        <v>0</v>
      </c>
      <c r="J343" s="96"/>
      <c r="K343" s="96"/>
      <c r="L343" s="96"/>
      <c r="M343" s="96"/>
      <c r="N343" s="97"/>
      <c r="O343" s="97"/>
      <c r="P343" s="108">
        <f t="shared" si="162"/>
        <v>0</v>
      </c>
      <c r="Q343" s="75">
        <f t="shared" si="147"/>
        <v>0</v>
      </c>
      <c r="R343" s="91">
        <f>(SUMIF($B$21:B343,B343,$Q$21:Q343))</f>
        <v>0</v>
      </c>
      <c r="S343" s="93">
        <f t="shared" ref="S343:S386" si="172">IF(C343=1,-$AN$13+R343,IF(S341&lt;0,-$AN$13+R343,-$AN$13+R343))</f>
        <v>-2.4166666666666665</v>
      </c>
      <c r="T343" s="32">
        <f t="shared" si="148"/>
        <v>0</v>
      </c>
      <c r="U343" s="94">
        <f t="shared" si="149"/>
        <v>0</v>
      </c>
      <c r="V343" s="9">
        <f t="shared" si="157"/>
        <v>0</v>
      </c>
      <c r="W343" s="9">
        <f t="shared" si="150"/>
        <v>0</v>
      </c>
      <c r="X343" s="9">
        <f t="shared" si="158"/>
        <v>0</v>
      </c>
      <c r="Y343" s="93">
        <f t="shared" si="151"/>
        <v>0</v>
      </c>
      <c r="Z343" s="93">
        <f t="shared" si="152"/>
        <v>0</v>
      </c>
      <c r="AA343" s="9">
        <f t="shared" si="167"/>
        <v>0</v>
      </c>
      <c r="AB343" s="100"/>
      <c r="AC343" s="101"/>
      <c r="AD343" s="9">
        <f t="shared" si="153"/>
        <v>0</v>
      </c>
      <c r="AE343" s="96"/>
      <c r="AF343" s="98"/>
      <c r="AG343" s="98"/>
      <c r="AH343" s="96"/>
      <c r="AI343" s="96"/>
      <c r="AJ343" s="96"/>
      <c r="AK343" s="99"/>
      <c r="AL343" s="9">
        <f t="shared" si="168"/>
        <v>0</v>
      </c>
      <c r="AM343" s="9">
        <f t="shared" si="169"/>
        <v>7</v>
      </c>
      <c r="AN343" s="9">
        <f t="shared" si="170"/>
        <v>0.125</v>
      </c>
      <c r="AO343" s="113"/>
      <c r="AP343" s="113"/>
      <c r="AQ343" s="113"/>
      <c r="AR343" s="113"/>
      <c r="AS343" s="34">
        <f t="shared" si="163"/>
        <v>44883</v>
      </c>
      <c r="AT343" s="14">
        <f t="shared" si="164"/>
        <v>0</v>
      </c>
      <c r="AU343" s="31"/>
      <c r="AV343" s="31"/>
      <c r="AW343" s="31"/>
      <c r="AX343" s="31"/>
      <c r="AY343" s="31"/>
      <c r="AZ343" s="31"/>
      <c r="BA343" s="31"/>
      <c r="BB343" s="31"/>
      <c r="BC343" s="31"/>
      <c r="BD343" s="31"/>
      <c r="BE343" s="31"/>
      <c r="BF343" s="31"/>
      <c r="BG343" s="31"/>
      <c r="BH343" s="31"/>
      <c r="BI343" s="31"/>
      <c r="BJ343" s="31"/>
      <c r="BK343" s="31"/>
      <c r="BL343" s="31"/>
      <c r="BM343" s="31"/>
      <c r="BN343" s="31"/>
      <c r="BO343" s="31"/>
      <c r="BP343" s="31"/>
      <c r="BQ343" s="31"/>
      <c r="BR343" s="31"/>
      <c r="BS343" s="31"/>
      <c r="BT343" s="31"/>
      <c r="BU343" s="35">
        <f t="shared" si="165"/>
        <v>0</v>
      </c>
    </row>
    <row r="344" spans="1:73" ht="27" customHeight="1" x14ac:dyDescent="0.15">
      <c r="A344" s="29">
        <f t="shared" si="171"/>
        <v>44884</v>
      </c>
      <c r="B344" s="13">
        <f t="shared" si="159"/>
        <v>47</v>
      </c>
      <c r="C344" s="13">
        <f t="shared" si="160"/>
        <v>6</v>
      </c>
      <c r="D344" s="88">
        <f t="shared" si="161"/>
        <v>1.25</v>
      </c>
      <c r="E344" s="70">
        <f t="shared" si="154"/>
        <v>0</v>
      </c>
      <c r="F344" s="70">
        <f t="shared" si="155"/>
        <v>0</v>
      </c>
      <c r="G344" s="89">
        <f t="shared" si="156"/>
        <v>1</v>
      </c>
      <c r="H344" s="70">
        <f t="shared" si="146"/>
        <v>1</v>
      </c>
      <c r="I344" s="71">
        <f t="shared" si="166"/>
        <v>0</v>
      </c>
      <c r="J344" s="96"/>
      <c r="K344" s="96"/>
      <c r="L344" s="96"/>
      <c r="M344" s="96"/>
      <c r="N344" s="97"/>
      <c r="O344" s="97"/>
      <c r="P344" s="108">
        <f t="shared" si="162"/>
        <v>0</v>
      </c>
      <c r="Q344" s="75">
        <f t="shared" si="147"/>
        <v>0</v>
      </c>
      <c r="R344" s="91">
        <f>(SUMIF($B$21:B344,B344,$Q$21:Q344))</f>
        <v>0</v>
      </c>
      <c r="S344" s="93">
        <f t="shared" si="172"/>
        <v>-2.4166666666666665</v>
      </c>
      <c r="T344" s="32">
        <f t="shared" si="148"/>
        <v>0</v>
      </c>
      <c r="U344" s="94">
        <f t="shared" si="149"/>
        <v>0</v>
      </c>
      <c r="V344" s="9">
        <f t="shared" si="157"/>
        <v>0</v>
      </c>
      <c r="W344" s="9">
        <f t="shared" si="150"/>
        <v>0</v>
      </c>
      <c r="X344" s="9">
        <f t="shared" si="158"/>
        <v>0</v>
      </c>
      <c r="Y344" s="93">
        <f t="shared" si="151"/>
        <v>0</v>
      </c>
      <c r="Z344" s="93">
        <f t="shared" si="152"/>
        <v>0</v>
      </c>
      <c r="AA344" s="9">
        <f t="shared" si="167"/>
        <v>0</v>
      </c>
      <c r="AB344" s="100"/>
      <c r="AC344" s="101"/>
      <c r="AD344" s="9">
        <f t="shared" si="153"/>
        <v>0</v>
      </c>
      <c r="AE344" s="96"/>
      <c r="AF344" s="98"/>
      <c r="AG344" s="98"/>
      <c r="AH344" s="96"/>
      <c r="AI344" s="96"/>
      <c r="AJ344" s="96"/>
      <c r="AK344" s="99"/>
      <c r="AL344" s="9">
        <f t="shared" si="168"/>
        <v>0</v>
      </c>
      <c r="AM344" s="9">
        <f t="shared" si="169"/>
        <v>7</v>
      </c>
      <c r="AN344" s="9">
        <f t="shared" si="170"/>
        <v>0.125</v>
      </c>
      <c r="AO344" s="113"/>
      <c r="AP344" s="113"/>
      <c r="AQ344" s="113"/>
      <c r="AR344" s="113"/>
      <c r="AS344" s="34">
        <f t="shared" si="163"/>
        <v>44884</v>
      </c>
      <c r="AT344" s="14">
        <f t="shared" si="164"/>
        <v>0</v>
      </c>
      <c r="AU344" s="31"/>
      <c r="AV344" s="31"/>
      <c r="AW344" s="31"/>
      <c r="AX344" s="31"/>
      <c r="AY344" s="31"/>
      <c r="AZ344" s="31"/>
      <c r="BA344" s="31"/>
      <c r="BB344" s="31"/>
      <c r="BC344" s="31"/>
      <c r="BD344" s="31"/>
      <c r="BE344" s="31"/>
      <c r="BF344" s="31"/>
      <c r="BG344" s="31"/>
      <c r="BH344" s="31"/>
      <c r="BI344" s="31"/>
      <c r="BJ344" s="31"/>
      <c r="BK344" s="31"/>
      <c r="BL344" s="31"/>
      <c r="BM344" s="31"/>
      <c r="BN344" s="31"/>
      <c r="BO344" s="31"/>
      <c r="BP344" s="31"/>
      <c r="BQ344" s="31"/>
      <c r="BR344" s="31"/>
      <c r="BS344" s="31"/>
      <c r="BT344" s="31"/>
      <c r="BU344" s="35">
        <f t="shared" si="165"/>
        <v>0</v>
      </c>
    </row>
    <row r="345" spans="1:73" ht="27" customHeight="1" x14ac:dyDescent="0.15">
      <c r="A345" s="29">
        <f t="shared" si="171"/>
        <v>44885</v>
      </c>
      <c r="B345" s="13">
        <f t="shared" si="159"/>
        <v>47</v>
      </c>
      <c r="C345" s="13">
        <f t="shared" si="160"/>
        <v>7</v>
      </c>
      <c r="D345" s="88">
        <f t="shared" si="161"/>
        <v>1.25</v>
      </c>
      <c r="E345" s="70">
        <f t="shared" si="154"/>
        <v>0</v>
      </c>
      <c r="F345" s="70">
        <f t="shared" si="155"/>
        <v>0</v>
      </c>
      <c r="G345" s="89">
        <f t="shared" si="156"/>
        <v>1.5</v>
      </c>
      <c r="H345" s="70">
        <f t="shared" si="146"/>
        <v>1</v>
      </c>
      <c r="I345" s="71">
        <f t="shared" si="166"/>
        <v>0</v>
      </c>
      <c r="J345" s="96"/>
      <c r="K345" s="96"/>
      <c r="L345" s="96"/>
      <c r="M345" s="96"/>
      <c r="N345" s="97"/>
      <c r="O345" s="97"/>
      <c r="P345" s="108">
        <f t="shared" si="162"/>
        <v>0</v>
      </c>
      <c r="Q345" s="75">
        <f t="shared" si="147"/>
        <v>0</v>
      </c>
      <c r="R345" s="91">
        <f>(SUMIF($B$21:B345,B345,$Q$21:Q345))</f>
        <v>0</v>
      </c>
      <c r="S345" s="93">
        <f t="shared" si="172"/>
        <v>-2.4166666666666665</v>
      </c>
      <c r="T345" s="32">
        <f t="shared" si="148"/>
        <v>0</v>
      </c>
      <c r="U345" s="94">
        <f t="shared" si="149"/>
        <v>0</v>
      </c>
      <c r="V345" s="9">
        <f t="shared" si="157"/>
        <v>0</v>
      </c>
      <c r="W345" s="9">
        <f t="shared" si="150"/>
        <v>0</v>
      </c>
      <c r="X345" s="9">
        <f t="shared" si="158"/>
        <v>0</v>
      </c>
      <c r="Y345" s="93">
        <f t="shared" si="151"/>
        <v>0</v>
      </c>
      <c r="Z345" s="93">
        <f t="shared" si="152"/>
        <v>0</v>
      </c>
      <c r="AA345" s="9">
        <f t="shared" si="167"/>
        <v>0</v>
      </c>
      <c r="AB345" s="100"/>
      <c r="AC345" s="101"/>
      <c r="AD345" s="9">
        <f t="shared" si="153"/>
        <v>0</v>
      </c>
      <c r="AE345" s="96"/>
      <c r="AF345" s="98"/>
      <c r="AG345" s="98"/>
      <c r="AH345" s="96"/>
      <c r="AI345" s="96"/>
      <c r="AJ345" s="96"/>
      <c r="AK345" s="99"/>
      <c r="AL345" s="9">
        <f t="shared" si="168"/>
        <v>0</v>
      </c>
      <c r="AM345" s="9">
        <f t="shared" si="169"/>
        <v>7</v>
      </c>
      <c r="AN345" s="9">
        <f t="shared" si="170"/>
        <v>0.125</v>
      </c>
      <c r="AO345" s="113"/>
      <c r="AP345" s="113"/>
      <c r="AQ345" s="113"/>
      <c r="AR345" s="113"/>
      <c r="AS345" s="34">
        <f t="shared" si="163"/>
        <v>44885</v>
      </c>
      <c r="AT345" s="14">
        <f t="shared" si="164"/>
        <v>0</v>
      </c>
      <c r="AU345" s="31"/>
      <c r="AV345" s="31"/>
      <c r="AW345" s="31"/>
      <c r="AX345" s="31"/>
      <c r="AY345" s="31"/>
      <c r="AZ345" s="31"/>
      <c r="BA345" s="31"/>
      <c r="BB345" s="31"/>
      <c r="BC345" s="31"/>
      <c r="BD345" s="31"/>
      <c r="BE345" s="31"/>
      <c r="BF345" s="31"/>
      <c r="BG345" s="31"/>
      <c r="BH345" s="31"/>
      <c r="BI345" s="31"/>
      <c r="BJ345" s="31"/>
      <c r="BK345" s="31"/>
      <c r="BL345" s="31"/>
      <c r="BM345" s="31"/>
      <c r="BN345" s="31"/>
      <c r="BO345" s="31"/>
      <c r="BP345" s="31"/>
      <c r="BQ345" s="31"/>
      <c r="BR345" s="31"/>
      <c r="BS345" s="31"/>
      <c r="BT345" s="31"/>
      <c r="BU345" s="35">
        <f t="shared" si="165"/>
        <v>0</v>
      </c>
    </row>
    <row r="346" spans="1:73" ht="27" customHeight="1" x14ac:dyDescent="0.15">
      <c r="A346" s="29">
        <f t="shared" si="171"/>
        <v>44886</v>
      </c>
      <c r="B346" s="13">
        <f t="shared" si="159"/>
        <v>47</v>
      </c>
      <c r="C346" s="13">
        <f t="shared" si="160"/>
        <v>1</v>
      </c>
      <c r="D346" s="88">
        <f t="shared" si="161"/>
        <v>1.25</v>
      </c>
      <c r="E346" s="70">
        <f t="shared" si="154"/>
        <v>0</v>
      </c>
      <c r="F346" s="70">
        <f t="shared" si="155"/>
        <v>0</v>
      </c>
      <c r="G346" s="89">
        <f t="shared" si="156"/>
        <v>1</v>
      </c>
      <c r="H346" s="70">
        <f t="shared" si="146"/>
        <v>1</v>
      </c>
      <c r="I346" s="71">
        <f t="shared" si="166"/>
        <v>0</v>
      </c>
      <c r="J346" s="96"/>
      <c r="K346" s="96"/>
      <c r="L346" s="96"/>
      <c r="M346" s="96"/>
      <c r="N346" s="97"/>
      <c r="O346" s="97"/>
      <c r="P346" s="108">
        <f t="shared" si="162"/>
        <v>0</v>
      </c>
      <c r="Q346" s="75">
        <f t="shared" si="147"/>
        <v>0</v>
      </c>
      <c r="R346" s="91">
        <f>(SUMIF($B$21:B346,B346,$Q$21:Q346))</f>
        <v>0</v>
      </c>
      <c r="S346" s="93">
        <f t="shared" si="172"/>
        <v>-2.4166666666666665</v>
      </c>
      <c r="T346" s="32">
        <f t="shared" si="148"/>
        <v>0</v>
      </c>
      <c r="U346" s="94">
        <f t="shared" si="149"/>
        <v>0</v>
      </c>
      <c r="V346" s="9">
        <f t="shared" si="157"/>
        <v>0</v>
      </c>
      <c r="W346" s="9">
        <f t="shared" si="150"/>
        <v>0</v>
      </c>
      <c r="X346" s="9">
        <f t="shared" si="158"/>
        <v>0</v>
      </c>
      <c r="Y346" s="93">
        <f t="shared" si="151"/>
        <v>0</v>
      </c>
      <c r="Z346" s="93">
        <f t="shared" si="152"/>
        <v>0</v>
      </c>
      <c r="AA346" s="9">
        <f t="shared" si="167"/>
        <v>0</v>
      </c>
      <c r="AB346" s="100"/>
      <c r="AC346" s="101"/>
      <c r="AD346" s="9">
        <f t="shared" si="153"/>
        <v>0</v>
      </c>
      <c r="AE346" s="96"/>
      <c r="AF346" s="98"/>
      <c r="AG346" s="98"/>
      <c r="AH346" s="96"/>
      <c r="AI346" s="96"/>
      <c r="AJ346" s="96"/>
      <c r="AK346" s="99"/>
      <c r="AL346" s="9">
        <f t="shared" si="168"/>
        <v>0</v>
      </c>
      <c r="AM346" s="9">
        <f t="shared" si="169"/>
        <v>7</v>
      </c>
      <c r="AN346" s="9">
        <f t="shared" si="170"/>
        <v>0.125</v>
      </c>
      <c r="AO346" s="113"/>
      <c r="AP346" s="113"/>
      <c r="AQ346" s="113"/>
      <c r="AR346" s="113"/>
      <c r="AS346" s="34">
        <f t="shared" si="163"/>
        <v>44886</v>
      </c>
      <c r="AT346" s="14">
        <f t="shared" si="164"/>
        <v>0</v>
      </c>
      <c r="AU346" s="31"/>
      <c r="AV346" s="31"/>
      <c r="AW346" s="31"/>
      <c r="AX346" s="31"/>
      <c r="AY346" s="31"/>
      <c r="AZ346" s="31"/>
      <c r="BA346" s="31"/>
      <c r="BB346" s="31"/>
      <c r="BC346" s="31"/>
      <c r="BD346" s="31"/>
      <c r="BE346" s="31"/>
      <c r="BF346" s="31"/>
      <c r="BG346" s="31"/>
      <c r="BH346" s="31"/>
      <c r="BI346" s="31"/>
      <c r="BJ346" s="31"/>
      <c r="BK346" s="31"/>
      <c r="BL346" s="31"/>
      <c r="BM346" s="31"/>
      <c r="BN346" s="31"/>
      <c r="BO346" s="31"/>
      <c r="BP346" s="31"/>
      <c r="BQ346" s="31"/>
      <c r="BR346" s="31"/>
      <c r="BS346" s="31"/>
      <c r="BT346" s="31"/>
      <c r="BU346" s="35">
        <f t="shared" si="165"/>
        <v>0</v>
      </c>
    </row>
    <row r="347" spans="1:73" ht="27" customHeight="1" x14ac:dyDescent="0.15">
      <c r="A347" s="29">
        <f t="shared" si="171"/>
        <v>44887</v>
      </c>
      <c r="B347" s="13">
        <f t="shared" si="159"/>
        <v>48</v>
      </c>
      <c r="C347" s="13">
        <f t="shared" si="160"/>
        <v>2</v>
      </c>
      <c r="D347" s="88">
        <f t="shared" si="161"/>
        <v>1.25</v>
      </c>
      <c r="E347" s="70">
        <f t="shared" si="154"/>
        <v>0</v>
      </c>
      <c r="F347" s="70">
        <f t="shared" si="155"/>
        <v>0</v>
      </c>
      <c r="G347" s="89">
        <f t="shared" si="156"/>
        <v>1</v>
      </c>
      <c r="H347" s="70">
        <f t="shared" si="146"/>
        <v>1</v>
      </c>
      <c r="I347" s="71">
        <f t="shared" si="166"/>
        <v>0</v>
      </c>
      <c r="J347" s="96"/>
      <c r="K347" s="96"/>
      <c r="L347" s="96"/>
      <c r="M347" s="96"/>
      <c r="N347" s="97"/>
      <c r="O347" s="97"/>
      <c r="P347" s="108">
        <f t="shared" si="162"/>
        <v>0</v>
      </c>
      <c r="Q347" s="75">
        <f t="shared" si="147"/>
        <v>0</v>
      </c>
      <c r="R347" s="91">
        <f>(SUMIF($B$21:B347,B347,$Q$21:Q347))</f>
        <v>0</v>
      </c>
      <c r="S347" s="93">
        <f t="shared" si="172"/>
        <v>-2.4166666666666665</v>
      </c>
      <c r="T347" s="32">
        <f t="shared" si="148"/>
        <v>0</v>
      </c>
      <c r="U347" s="94">
        <f t="shared" si="149"/>
        <v>0</v>
      </c>
      <c r="V347" s="9">
        <f t="shared" si="157"/>
        <v>0</v>
      </c>
      <c r="W347" s="9">
        <f t="shared" si="150"/>
        <v>0</v>
      </c>
      <c r="X347" s="9">
        <f t="shared" si="158"/>
        <v>0</v>
      </c>
      <c r="Y347" s="93">
        <f t="shared" si="151"/>
        <v>0</v>
      </c>
      <c r="Z347" s="93">
        <f t="shared" si="152"/>
        <v>0</v>
      </c>
      <c r="AA347" s="9">
        <f t="shared" si="167"/>
        <v>0</v>
      </c>
      <c r="AB347" s="100"/>
      <c r="AC347" s="101"/>
      <c r="AD347" s="9">
        <f t="shared" si="153"/>
        <v>0</v>
      </c>
      <c r="AE347" s="96"/>
      <c r="AF347" s="98"/>
      <c r="AG347" s="98"/>
      <c r="AH347" s="96"/>
      <c r="AI347" s="96"/>
      <c r="AJ347" s="96"/>
      <c r="AK347" s="99"/>
      <c r="AL347" s="9">
        <f t="shared" si="168"/>
        <v>0</v>
      </c>
      <c r="AM347" s="9">
        <f t="shared" si="169"/>
        <v>7</v>
      </c>
      <c r="AN347" s="9">
        <f t="shared" si="170"/>
        <v>0.125</v>
      </c>
      <c r="AO347" s="113"/>
      <c r="AP347" s="113"/>
      <c r="AQ347" s="113"/>
      <c r="AR347" s="113"/>
      <c r="AS347" s="34">
        <f t="shared" si="163"/>
        <v>44887</v>
      </c>
      <c r="AT347" s="14">
        <f t="shared" si="164"/>
        <v>0</v>
      </c>
      <c r="AU347" s="31"/>
      <c r="AV347" s="31"/>
      <c r="AW347" s="31"/>
      <c r="AX347" s="31"/>
      <c r="AY347" s="31"/>
      <c r="AZ347" s="31"/>
      <c r="BA347" s="31"/>
      <c r="BB347" s="31"/>
      <c r="BC347" s="31"/>
      <c r="BD347" s="31"/>
      <c r="BE347" s="31"/>
      <c r="BF347" s="31"/>
      <c r="BG347" s="31"/>
      <c r="BH347" s="31"/>
      <c r="BI347" s="31"/>
      <c r="BJ347" s="31"/>
      <c r="BK347" s="31"/>
      <c r="BL347" s="31"/>
      <c r="BM347" s="31"/>
      <c r="BN347" s="31"/>
      <c r="BO347" s="31"/>
      <c r="BP347" s="31"/>
      <c r="BQ347" s="31"/>
      <c r="BR347" s="31"/>
      <c r="BS347" s="31"/>
      <c r="BT347" s="31"/>
      <c r="BU347" s="35">
        <f t="shared" si="165"/>
        <v>0</v>
      </c>
    </row>
    <row r="348" spans="1:73" ht="27" customHeight="1" x14ac:dyDescent="0.15">
      <c r="A348" s="29">
        <f t="shared" si="171"/>
        <v>44888</v>
      </c>
      <c r="B348" s="13">
        <f t="shared" si="159"/>
        <v>48</v>
      </c>
      <c r="C348" s="13">
        <f t="shared" si="160"/>
        <v>3</v>
      </c>
      <c r="D348" s="88">
        <f t="shared" si="161"/>
        <v>1.25</v>
      </c>
      <c r="E348" s="70">
        <f t="shared" si="154"/>
        <v>0</v>
      </c>
      <c r="F348" s="70">
        <f t="shared" si="155"/>
        <v>0</v>
      </c>
      <c r="G348" s="89">
        <f t="shared" si="156"/>
        <v>1</v>
      </c>
      <c r="H348" s="70">
        <f t="shared" si="146"/>
        <v>1</v>
      </c>
      <c r="I348" s="71">
        <f t="shared" si="166"/>
        <v>0</v>
      </c>
      <c r="J348" s="96"/>
      <c r="K348" s="96"/>
      <c r="L348" s="96"/>
      <c r="M348" s="96"/>
      <c r="N348" s="97"/>
      <c r="O348" s="97"/>
      <c r="P348" s="108">
        <f t="shared" si="162"/>
        <v>0</v>
      </c>
      <c r="Q348" s="75">
        <f t="shared" si="147"/>
        <v>0</v>
      </c>
      <c r="R348" s="91">
        <f>(SUMIF($B$21:B348,B348,$Q$21:Q348))</f>
        <v>0</v>
      </c>
      <c r="S348" s="93">
        <f t="shared" si="172"/>
        <v>-2.4166666666666665</v>
      </c>
      <c r="T348" s="32">
        <f t="shared" si="148"/>
        <v>0</v>
      </c>
      <c r="U348" s="94">
        <f t="shared" si="149"/>
        <v>0</v>
      </c>
      <c r="V348" s="9">
        <f t="shared" si="157"/>
        <v>0</v>
      </c>
      <c r="W348" s="9">
        <f t="shared" si="150"/>
        <v>0</v>
      </c>
      <c r="X348" s="9">
        <f t="shared" si="158"/>
        <v>0</v>
      </c>
      <c r="Y348" s="93">
        <f t="shared" si="151"/>
        <v>0</v>
      </c>
      <c r="Z348" s="93">
        <f t="shared" si="152"/>
        <v>0</v>
      </c>
      <c r="AA348" s="9">
        <f t="shared" si="167"/>
        <v>0</v>
      </c>
      <c r="AB348" s="100"/>
      <c r="AC348" s="101"/>
      <c r="AD348" s="9">
        <f t="shared" si="153"/>
        <v>0</v>
      </c>
      <c r="AE348" s="96"/>
      <c r="AF348" s="98"/>
      <c r="AG348" s="98"/>
      <c r="AH348" s="96"/>
      <c r="AI348" s="96"/>
      <c r="AJ348" s="96"/>
      <c r="AK348" s="99"/>
      <c r="AL348" s="9">
        <f t="shared" si="168"/>
        <v>0</v>
      </c>
      <c r="AM348" s="9">
        <f t="shared" si="169"/>
        <v>7</v>
      </c>
      <c r="AN348" s="9">
        <f t="shared" si="170"/>
        <v>0.125</v>
      </c>
      <c r="AO348" s="113"/>
      <c r="AP348" s="113"/>
      <c r="AQ348" s="113"/>
      <c r="AR348" s="113"/>
      <c r="AS348" s="34">
        <f t="shared" si="163"/>
        <v>44888</v>
      </c>
      <c r="AT348" s="14">
        <f t="shared" si="164"/>
        <v>0</v>
      </c>
      <c r="AU348" s="31"/>
      <c r="AV348" s="31"/>
      <c r="AW348" s="31"/>
      <c r="AX348" s="31"/>
      <c r="AY348" s="31"/>
      <c r="AZ348" s="31"/>
      <c r="BA348" s="31"/>
      <c r="BB348" s="31"/>
      <c r="BC348" s="31"/>
      <c r="BD348" s="31"/>
      <c r="BE348" s="31"/>
      <c r="BF348" s="31"/>
      <c r="BG348" s="31"/>
      <c r="BH348" s="31"/>
      <c r="BI348" s="31"/>
      <c r="BJ348" s="31"/>
      <c r="BK348" s="31"/>
      <c r="BL348" s="31"/>
      <c r="BM348" s="31"/>
      <c r="BN348" s="31"/>
      <c r="BO348" s="31"/>
      <c r="BP348" s="31"/>
      <c r="BQ348" s="31"/>
      <c r="BR348" s="31"/>
      <c r="BS348" s="31"/>
      <c r="BT348" s="31"/>
      <c r="BU348" s="35">
        <f t="shared" si="165"/>
        <v>0</v>
      </c>
    </row>
    <row r="349" spans="1:73" ht="27" customHeight="1" x14ac:dyDescent="0.15">
      <c r="A349" s="29">
        <f t="shared" si="171"/>
        <v>44889</v>
      </c>
      <c r="B349" s="13">
        <f t="shared" si="159"/>
        <v>48</v>
      </c>
      <c r="C349" s="13">
        <f t="shared" si="160"/>
        <v>4</v>
      </c>
      <c r="D349" s="88">
        <f t="shared" si="161"/>
        <v>1.25</v>
      </c>
      <c r="E349" s="70">
        <f t="shared" si="154"/>
        <v>0</v>
      </c>
      <c r="F349" s="70">
        <f t="shared" si="155"/>
        <v>0</v>
      </c>
      <c r="G349" s="89">
        <f t="shared" si="156"/>
        <v>1</v>
      </c>
      <c r="H349" s="70">
        <f t="shared" si="146"/>
        <v>1</v>
      </c>
      <c r="I349" s="71">
        <f t="shared" si="166"/>
        <v>0</v>
      </c>
      <c r="J349" s="96"/>
      <c r="K349" s="96"/>
      <c r="L349" s="96"/>
      <c r="M349" s="96"/>
      <c r="N349" s="97"/>
      <c r="O349" s="97"/>
      <c r="P349" s="108">
        <f t="shared" si="162"/>
        <v>0</v>
      </c>
      <c r="Q349" s="75">
        <f t="shared" si="147"/>
        <v>0</v>
      </c>
      <c r="R349" s="91">
        <f>(SUMIF($B$21:B349,B349,$Q$21:Q349))</f>
        <v>0</v>
      </c>
      <c r="S349" s="93">
        <f t="shared" si="172"/>
        <v>-2.4166666666666665</v>
      </c>
      <c r="T349" s="32">
        <f t="shared" si="148"/>
        <v>0</v>
      </c>
      <c r="U349" s="94">
        <f t="shared" si="149"/>
        <v>0</v>
      </c>
      <c r="V349" s="9">
        <f t="shared" si="157"/>
        <v>0</v>
      </c>
      <c r="W349" s="9">
        <f t="shared" si="150"/>
        <v>0</v>
      </c>
      <c r="X349" s="9">
        <f t="shared" si="158"/>
        <v>0</v>
      </c>
      <c r="Y349" s="93">
        <f t="shared" si="151"/>
        <v>0</v>
      </c>
      <c r="Z349" s="93">
        <f t="shared" si="152"/>
        <v>0</v>
      </c>
      <c r="AA349" s="9">
        <f t="shared" si="167"/>
        <v>0</v>
      </c>
      <c r="AB349" s="100"/>
      <c r="AC349" s="101"/>
      <c r="AD349" s="9">
        <f t="shared" si="153"/>
        <v>0</v>
      </c>
      <c r="AE349" s="96"/>
      <c r="AF349" s="98"/>
      <c r="AG349" s="98"/>
      <c r="AH349" s="96"/>
      <c r="AI349" s="96"/>
      <c r="AJ349" s="96"/>
      <c r="AK349" s="99"/>
      <c r="AL349" s="9">
        <f t="shared" si="168"/>
        <v>0</v>
      </c>
      <c r="AM349" s="9">
        <f t="shared" si="169"/>
        <v>7</v>
      </c>
      <c r="AN349" s="9">
        <f t="shared" si="170"/>
        <v>0.125</v>
      </c>
      <c r="AO349" s="113"/>
      <c r="AP349" s="113"/>
      <c r="AQ349" s="113"/>
      <c r="AR349" s="113"/>
      <c r="AS349" s="34">
        <f t="shared" si="163"/>
        <v>44889</v>
      </c>
      <c r="AT349" s="14">
        <f t="shared" si="164"/>
        <v>0</v>
      </c>
      <c r="AU349" s="31"/>
      <c r="AV349" s="31"/>
      <c r="AW349" s="31"/>
      <c r="AX349" s="31"/>
      <c r="AY349" s="31"/>
      <c r="AZ349" s="31"/>
      <c r="BA349" s="31"/>
      <c r="BB349" s="31"/>
      <c r="BC349" s="31"/>
      <c r="BD349" s="31"/>
      <c r="BE349" s="31"/>
      <c r="BF349" s="31"/>
      <c r="BG349" s="31"/>
      <c r="BH349" s="31"/>
      <c r="BI349" s="31"/>
      <c r="BJ349" s="31"/>
      <c r="BK349" s="31"/>
      <c r="BL349" s="31"/>
      <c r="BM349" s="31"/>
      <c r="BN349" s="31"/>
      <c r="BO349" s="31"/>
      <c r="BP349" s="31"/>
      <c r="BQ349" s="31"/>
      <c r="BR349" s="31"/>
      <c r="BS349" s="31"/>
      <c r="BT349" s="31"/>
      <c r="BU349" s="35">
        <f t="shared" si="165"/>
        <v>0</v>
      </c>
    </row>
    <row r="350" spans="1:73" ht="27" customHeight="1" x14ac:dyDescent="0.15">
      <c r="A350" s="29">
        <f t="shared" si="171"/>
        <v>44890</v>
      </c>
      <c r="B350" s="13">
        <f t="shared" si="159"/>
        <v>48</v>
      </c>
      <c r="C350" s="13">
        <f t="shared" si="160"/>
        <v>5</v>
      </c>
      <c r="D350" s="88">
        <f t="shared" si="161"/>
        <v>1.25</v>
      </c>
      <c r="E350" s="70">
        <f t="shared" si="154"/>
        <v>0</v>
      </c>
      <c r="F350" s="70">
        <f t="shared" si="155"/>
        <v>0</v>
      </c>
      <c r="G350" s="89">
        <f t="shared" si="156"/>
        <v>1</v>
      </c>
      <c r="H350" s="70">
        <f t="shared" si="146"/>
        <v>1</v>
      </c>
      <c r="I350" s="71">
        <f t="shared" si="166"/>
        <v>0</v>
      </c>
      <c r="J350" s="96"/>
      <c r="K350" s="96"/>
      <c r="L350" s="96"/>
      <c r="M350" s="96"/>
      <c r="N350" s="97"/>
      <c r="O350" s="97"/>
      <c r="P350" s="108">
        <f t="shared" si="162"/>
        <v>0</v>
      </c>
      <c r="Q350" s="75">
        <f t="shared" si="147"/>
        <v>0</v>
      </c>
      <c r="R350" s="91">
        <f>(SUMIF($B$21:B350,B350,$Q$21:Q350))</f>
        <v>0</v>
      </c>
      <c r="S350" s="93">
        <f t="shared" si="172"/>
        <v>-2.4166666666666665</v>
      </c>
      <c r="T350" s="32">
        <f t="shared" si="148"/>
        <v>0</v>
      </c>
      <c r="U350" s="94">
        <f t="shared" si="149"/>
        <v>0</v>
      </c>
      <c r="V350" s="9">
        <f t="shared" si="157"/>
        <v>0</v>
      </c>
      <c r="W350" s="9">
        <f t="shared" si="150"/>
        <v>0</v>
      </c>
      <c r="X350" s="9">
        <f t="shared" si="158"/>
        <v>0</v>
      </c>
      <c r="Y350" s="93">
        <f t="shared" si="151"/>
        <v>0</v>
      </c>
      <c r="Z350" s="93">
        <f t="shared" si="152"/>
        <v>0</v>
      </c>
      <c r="AA350" s="9">
        <f t="shared" si="167"/>
        <v>0</v>
      </c>
      <c r="AB350" s="100"/>
      <c r="AC350" s="101"/>
      <c r="AD350" s="9">
        <f t="shared" si="153"/>
        <v>0</v>
      </c>
      <c r="AE350" s="96"/>
      <c r="AF350" s="98"/>
      <c r="AG350" s="98"/>
      <c r="AH350" s="96"/>
      <c r="AI350" s="96"/>
      <c r="AJ350" s="96"/>
      <c r="AK350" s="99"/>
      <c r="AL350" s="9">
        <f t="shared" si="168"/>
        <v>0</v>
      </c>
      <c r="AM350" s="9">
        <f t="shared" si="169"/>
        <v>7</v>
      </c>
      <c r="AN350" s="9">
        <f t="shared" si="170"/>
        <v>0.125</v>
      </c>
      <c r="AO350" s="113"/>
      <c r="AP350" s="113"/>
      <c r="AQ350" s="113"/>
      <c r="AR350" s="113"/>
      <c r="AS350" s="34">
        <f t="shared" si="163"/>
        <v>44890</v>
      </c>
      <c r="AT350" s="14">
        <f t="shared" si="164"/>
        <v>0</v>
      </c>
      <c r="AU350" s="31"/>
      <c r="AV350" s="31"/>
      <c r="AW350" s="31"/>
      <c r="AX350" s="31"/>
      <c r="AY350" s="31"/>
      <c r="AZ350" s="31"/>
      <c r="BA350" s="31"/>
      <c r="BB350" s="31"/>
      <c r="BC350" s="31"/>
      <c r="BD350" s="31"/>
      <c r="BE350" s="31"/>
      <c r="BF350" s="31"/>
      <c r="BG350" s="31"/>
      <c r="BH350" s="31"/>
      <c r="BI350" s="31"/>
      <c r="BJ350" s="31"/>
      <c r="BK350" s="31"/>
      <c r="BL350" s="31"/>
      <c r="BM350" s="31"/>
      <c r="BN350" s="31"/>
      <c r="BO350" s="31"/>
      <c r="BP350" s="31"/>
      <c r="BQ350" s="31"/>
      <c r="BR350" s="31"/>
      <c r="BS350" s="31"/>
      <c r="BT350" s="31"/>
      <c r="BU350" s="35">
        <f t="shared" si="165"/>
        <v>0</v>
      </c>
    </row>
    <row r="351" spans="1:73" ht="27" customHeight="1" x14ac:dyDescent="0.15">
      <c r="A351" s="29">
        <f t="shared" si="171"/>
        <v>44891</v>
      </c>
      <c r="B351" s="13">
        <f t="shared" si="159"/>
        <v>48</v>
      </c>
      <c r="C351" s="13">
        <f t="shared" si="160"/>
        <v>6</v>
      </c>
      <c r="D351" s="88">
        <f t="shared" si="161"/>
        <v>1.25</v>
      </c>
      <c r="E351" s="70">
        <f t="shared" si="154"/>
        <v>0</v>
      </c>
      <c r="F351" s="70">
        <f t="shared" si="155"/>
        <v>0</v>
      </c>
      <c r="G351" s="89">
        <f t="shared" si="156"/>
        <v>1</v>
      </c>
      <c r="H351" s="70">
        <f t="shared" si="146"/>
        <v>1</v>
      </c>
      <c r="I351" s="71">
        <f t="shared" si="166"/>
        <v>0</v>
      </c>
      <c r="J351" s="96"/>
      <c r="K351" s="96"/>
      <c r="L351" s="96"/>
      <c r="M351" s="96"/>
      <c r="N351" s="97"/>
      <c r="O351" s="97"/>
      <c r="P351" s="108">
        <f t="shared" si="162"/>
        <v>0</v>
      </c>
      <c r="Q351" s="75">
        <f t="shared" si="147"/>
        <v>0</v>
      </c>
      <c r="R351" s="91">
        <f>(SUMIF($B$21:B351,B351,$Q$21:Q351))</f>
        <v>0</v>
      </c>
      <c r="S351" s="93">
        <f t="shared" si="172"/>
        <v>-2.4166666666666665</v>
      </c>
      <c r="T351" s="32">
        <f t="shared" si="148"/>
        <v>0</v>
      </c>
      <c r="U351" s="94">
        <f t="shared" si="149"/>
        <v>0</v>
      </c>
      <c r="V351" s="9">
        <f t="shared" si="157"/>
        <v>0</v>
      </c>
      <c r="W351" s="9">
        <f t="shared" si="150"/>
        <v>0</v>
      </c>
      <c r="X351" s="9">
        <f t="shared" si="158"/>
        <v>0</v>
      </c>
      <c r="Y351" s="93">
        <f t="shared" si="151"/>
        <v>0</v>
      </c>
      <c r="Z351" s="93">
        <f t="shared" si="152"/>
        <v>0</v>
      </c>
      <c r="AA351" s="9">
        <f t="shared" si="167"/>
        <v>0</v>
      </c>
      <c r="AB351" s="100"/>
      <c r="AC351" s="101"/>
      <c r="AD351" s="9">
        <f t="shared" si="153"/>
        <v>0</v>
      </c>
      <c r="AE351" s="96"/>
      <c r="AF351" s="98"/>
      <c r="AG351" s="98"/>
      <c r="AH351" s="96"/>
      <c r="AI351" s="96"/>
      <c r="AJ351" s="96"/>
      <c r="AK351" s="99"/>
      <c r="AL351" s="9">
        <f t="shared" si="168"/>
        <v>0</v>
      </c>
      <c r="AM351" s="9">
        <f t="shared" si="169"/>
        <v>7</v>
      </c>
      <c r="AN351" s="9">
        <f t="shared" si="170"/>
        <v>0.125</v>
      </c>
      <c r="AO351" s="113"/>
      <c r="AP351" s="113"/>
      <c r="AQ351" s="113"/>
      <c r="AR351" s="113"/>
      <c r="AS351" s="34">
        <f t="shared" si="163"/>
        <v>44891</v>
      </c>
      <c r="AT351" s="14">
        <f t="shared" si="164"/>
        <v>0</v>
      </c>
      <c r="AU351" s="31"/>
      <c r="AV351" s="31"/>
      <c r="AW351" s="31"/>
      <c r="AX351" s="31"/>
      <c r="AY351" s="31"/>
      <c r="AZ351" s="31"/>
      <c r="BA351" s="31"/>
      <c r="BB351" s="31"/>
      <c r="BC351" s="31"/>
      <c r="BD351" s="31"/>
      <c r="BE351" s="31"/>
      <c r="BF351" s="31"/>
      <c r="BG351" s="31"/>
      <c r="BH351" s="31"/>
      <c r="BI351" s="31"/>
      <c r="BJ351" s="31"/>
      <c r="BK351" s="31"/>
      <c r="BL351" s="31"/>
      <c r="BM351" s="31"/>
      <c r="BN351" s="31"/>
      <c r="BO351" s="31"/>
      <c r="BP351" s="31"/>
      <c r="BQ351" s="31"/>
      <c r="BR351" s="31"/>
      <c r="BS351" s="31"/>
      <c r="BT351" s="31"/>
      <c r="BU351" s="35">
        <f t="shared" si="165"/>
        <v>0</v>
      </c>
    </row>
    <row r="352" spans="1:73" ht="27" customHeight="1" x14ac:dyDescent="0.15">
      <c r="A352" s="29">
        <f t="shared" si="171"/>
        <v>44892</v>
      </c>
      <c r="B352" s="13">
        <f t="shared" si="159"/>
        <v>48</v>
      </c>
      <c r="C352" s="13">
        <f t="shared" si="160"/>
        <v>7</v>
      </c>
      <c r="D352" s="88">
        <f t="shared" si="161"/>
        <v>1.25</v>
      </c>
      <c r="E352" s="70">
        <f t="shared" si="154"/>
        <v>0</v>
      </c>
      <c r="F352" s="70">
        <f t="shared" si="155"/>
        <v>0</v>
      </c>
      <c r="G352" s="89">
        <f t="shared" si="156"/>
        <v>1.5</v>
      </c>
      <c r="H352" s="70">
        <f t="shared" si="146"/>
        <v>1</v>
      </c>
      <c r="I352" s="71">
        <f t="shared" si="166"/>
        <v>0</v>
      </c>
      <c r="J352" s="96"/>
      <c r="K352" s="96"/>
      <c r="L352" s="96"/>
      <c r="M352" s="96"/>
      <c r="N352" s="97"/>
      <c r="O352" s="97"/>
      <c r="P352" s="108">
        <f t="shared" si="162"/>
        <v>0</v>
      </c>
      <c r="Q352" s="75">
        <f t="shared" si="147"/>
        <v>0</v>
      </c>
      <c r="R352" s="91">
        <f>(SUMIF($B$21:B352,B352,$Q$21:Q352))</f>
        <v>0</v>
      </c>
      <c r="S352" s="93">
        <f t="shared" si="172"/>
        <v>-2.4166666666666665</v>
      </c>
      <c r="T352" s="32">
        <f t="shared" si="148"/>
        <v>0</v>
      </c>
      <c r="U352" s="94">
        <f t="shared" si="149"/>
        <v>0</v>
      </c>
      <c r="V352" s="9">
        <f t="shared" si="157"/>
        <v>0</v>
      </c>
      <c r="W352" s="9">
        <f t="shared" si="150"/>
        <v>0</v>
      </c>
      <c r="X352" s="9">
        <f t="shared" si="158"/>
        <v>0</v>
      </c>
      <c r="Y352" s="93">
        <f t="shared" si="151"/>
        <v>0</v>
      </c>
      <c r="Z352" s="93">
        <f t="shared" si="152"/>
        <v>0</v>
      </c>
      <c r="AA352" s="9">
        <f t="shared" si="167"/>
        <v>0</v>
      </c>
      <c r="AB352" s="100"/>
      <c r="AC352" s="101"/>
      <c r="AD352" s="9">
        <f t="shared" si="153"/>
        <v>0</v>
      </c>
      <c r="AE352" s="96"/>
      <c r="AF352" s="98"/>
      <c r="AG352" s="98"/>
      <c r="AH352" s="96"/>
      <c r="AI352" s="96"/>
      <c r="AJ352" s="96"/>
      <c r="AK352" s="99"/>
      <c r="AL352" s="9">
        <f t="shared" si="168"/>
        <v>0</v>
      </c>
      <c r="AM352" s="9">
        <f t="shared" si="169"/>
        <v>7</v>
      </c>
      <c r="AN352" s="9">
        <f t="shared" si="170"/>
        <v>0.125</v>
      </c>
      <c r="AO352" s="113"/>
      <c r="AP352" s="113"/>
      <c r="AQ352" s="113"/>
      <c r="AR352" s="113"/>
      <c r="AS352" s="34">
        <f t="shared" si="163"/>
        <v>44892</v>
      </c>
      <c r="AT352" s="14">
        <f t="shared" si="164"/>
        <v>0</v>
      </c>
      <c r="AU352" s="31"/>
      <c r="AV352" s="31"/>
      <c r="AW352" s="31"/>
      <c r="AX352" s="31"/>
      <c r="AY352" s="31"/>
      <c r="AZ352" s="31"/>
      <c r="BA352" s="31"/>
      <c r="BB352" s="31"/>
      <c r="BC352" s="31"/>
      <c r="BD352" s="31"/>
      <c r="BE352" s="31"/>
      <c r="BF352" s="31"/>
      <c r="BG352" s="31"/>
      <c r="BH352" s="31"/>
      <c r="BI352" s="31"/>
      <c r="BJ352" s="31"/>
      <c r="BK352" s="31"/>
      <c r="BL352" s="31"/>
      <c r="BM352" s="31"/>
      <c r="BN352" s="31"/>
      <c r="BO352" s="31"/>
      <c r="BP352" s="31"/>
      <c r="BQ352" s="31"/>
      <c r="BR352" s="31"/>
      <c r="BS352" s="31"/>
      <c r="BT352" s="31"/>
      <c r="BU352" s="35">
        <f t="shared" si="165"/>
        <v>0</v>
      </c>
    </row>
    <row r="353" spans="1:73" ht="27" customHeight="1" x14ac:dyDescent="0.15">
      <c r="A353" s="29">
        <f t="shared" si="171"/>
        <v>44893</v>
      </c>
      <c r="B353" s="13">
        <f t="shared" si="159"/>
        <v>48</v>
      </c>
      <c r="C353" s="13">
        <f t="shared" si="160"/>
        <v>1</v>
      </c>
      <c r="D353" s="88">
        <f t="shared" si="161"/>
        <v>1.25</v>
      </c>
      <c r="E353" s="70">
        <f t="shared" si="154"/>
        <v>0</v>
      </c>
      <c r="F353" s="70">
        <f t="shared" si="155"/>
        <v>0</v>
      </c>
      <c r="G353" s="89">
        <f t="shared" si="156"/>
        <v>1</v>
      </c>
      <c r="H353" s="70">
        <f t="shared" si="146"/>
        <v>1</v>
      </c>
      <c r="I353" s="71">
        <f t="shared" si="166"/>
        <v>0</v>
      </c>
      <c r="J353" s="96"/>
      <c r="K353" s="96"/>
      <c r="L353" s="96"/>
      <c r="M353" s="96"/>
      <c r="N353" s="97"/>
      <c r="O353" s="97"/>
      <c r="P353" s="108">
        <f t="shared" si="162"/>
        <v>0</v>
      </c>
      <c r="Q353" s="75">
        <f t="shared" si="147"/>
        <v>0</v>
      </c>
      <c r="R353" s="91">
        <f>(SUMIF($B$21:B353,B353,$Q$21:Q353))</f>
        <v>0</v>
      </c>
      <c r="S353" s="93">
        <f t="shared" si="172"/>
        <v>-2.4166666666666665</v>
      </c>
      <c r="T353" s="32">
        <f t="shared" si="148"/>
        <v>0</v>
      </c>
      <c r="U353" s="94">
        <f t="shared" si="149"/>
        <v>0</v>
      </c>
      <c r="V353" s="9">
        <f t="shared" si="157"/>
        <v>0</v>
      </c>
      <c r="W353" s="9">
        <f t="shared" si="150"/>
        <v>0</v>
      </c>
      <c r="X353" s="9">
        <f t="shared" si="158"/>
        <v>0</v>
      </c>
      <c r="Y353" s="93">
        <f t="shared" si="151"/>
        <v>0</v>
      </c>
      <c r="Z353" s="93">
        <f t="shared" si="152"/>
        <v>0</v>
      </c>
      <c r="AA353" s="9">
        <f t="shared" si="167"/>
        <v>0</v>
      </c>
      <c r="AB353" s="100"/>
      <c r="AC353" s="101"/>
      <c r="AD353" s="9">
        <f t="shared" si="153"/>
        <v>0</v>
      </c>
      <c r="AE353" s="96"/>
      <c r="AF353" s="98"/>
      <c r="AG353" s="98"/>
      <c r="AH353" s="96"/>
      <c r="AI353" s="96"/>
      <c r="AJ353" s="96"/>
      <c r="AK353" s="99"/>
      <c r="AL353" s="9">
        <f t="shared" si="168"/>
        <v>0</v>
      </c>
      <c r="AM353" s="9">
        <f t="shared" si="169"/>
        <v>7</v>
      </c>
      <c r="AN353" s="9">
        <f t="shared" si="170"/>
        <v>0.125</v>
      </c>
      <c r="AO353" s="113"/>
      <c r="AP353" s="113"/>
      <c r="AQ353" s="113"/>
      <c r="AR353" s="113"/>
      <c r="AS353" s="34">
        <f t="shared" si="163"/>
        <v>44893</v>
      </c>
      <c r="AT353" s="14">
        <f t="shared" si="164"/>
        <v>0</v>
      </c>
      <c r="AU353" s="31"/>
      <c r="AV353" s="31"/>
      <c r="AW353" s="31"/>
      <c r="AX353" s="31"/>
      <c r="AY353" s="31"/>
      <c r="AZ353" s="31"/>
      <c r="BA353" s="31"/>
      <c r="BB353" s="31"/>
      <c r="BC353" s="31"/>
      <c r="BD353" s="31"/>
      <c r="BE353" s="31"/>
      <c r="BF353" s="31"/>
      <c r="BG353" s="31"/>
      <c r="BH353" s="31"/>
      <c r="BI353" s="31"/>
      <c r="BJ353" s="31"/>
      <c r="BK353" s="31"/>
      <c r="BL353" s="31"/>
      <c r="BM353" s="31"/>
      <c r="BN353" s="31"/>
      <c r="BO353" s="31"/>
      <c r="BP353" s="31"/>
      <c r="BQ353" s="31"/>
      <c r="BR353" s="31"/>
      <c r="BS353" s="31"/>
      <c r="BT353" s="31"/>
      <c r="BU353" s="35">
        <f t="shared" si="165"/>
        <v>0</v>
      </c>
    </row>
    <row r="354" spans="1:73" ht="27" customHeight="1" x14ac:dyDescent="0.15">
      <c r="A354" s="29">
        <f t="shared" si="171"/>
        <v>44894</v>
      </c>
      <c r="B354" s="13">
        <f t="shared" si="159"/>
        <v>49</v>
      </c>
      <c r="C354" s="13">
        <f t="shared" si="160"/>
        <v>2</v>
      </c>
      <c r="D354" s="88">
        <f t="shared" si="161"/>
        <v>1.25</v>
      </c>
      <c r="E354" s="70">
        <f t="shared" si="154"/>
        <v>0</v>
      </c>
      <c r="F354" s="70">
        <f t="shared" si="155"/>
        <v>0</v>
      </c>
      <c r="G354" s="89">
        <f t="shared" si="156"/>
        <v>1</v>
      </c>
      <c r="H354" s="70">
        <f t="shared" si="146"/>
        <v>1</v>
      </c>
      <c r="I354" s="71">
        <f t="shared" si="166"/>
        <v>0</v>
      </c>
      <c r="J354" s="96"/>
      <c r="K354" s="96"/>
      <c r="L354" s="96"/>
      <c r="M354" s="96"/>
      <c r="N354" s="97"/>
      <c r="O354" s="97"/>
      <c r="P354" s="108">
        <f t="shared" si="162"/>
        <v>0</v>
      </c>
      <c r="Q354" s="75">
        <f t="shared" si="147"/>
        <v>0</v>
      </c>
      <c r="R354" s="91">
        <f>(SUMIF($B$21:B354,B354,$Q$21:Q354))</f>
        <v>0</v>
      </c>
      <c r="S354" s="93">
        <f t="shared" si="172"/>
        <v>-2.4166666666666665</v>
      </c>
      <c r="T354" s="32">
        <f t="shared" si="148"/>
        <v>0</v>
      </c>
      <c r="U354" s="94">
        <f t="shared" si="149"/>
        <v>0</v>
      </c>
      <c r="V354" s="9">
        <f t="shared" si="157"/>
        <v>0</v>
      </c>
      <c r="W354" s="9">
        <f t="shared" si="150"/>
        <v>0</v>
      </c>
      <c r="X354" s="9">
        <f t="shared" si="158"/>
        <v>0</v>
      </c>
      <c r="Y354" s="93">
        <f t="shared" si="151"/>
        <v>0</v>
      </c>
      <c r="Z354" s="93">
        <f t="shared" si="152"/>
        <v>0</v>
      </c>
      <c r="AA354" s="9">
        <f t="shared" si="167"/>
        <v>0</v>
      </c>
      <c r="AB354" s="100"/>
      <c r="AC354" s="101"/>
      <c r="AD354" s="9">
        <f t="shared" si="153"/>
        <v>0</v>
      </c>
      <c r="AE354" s="96"/>
      <c r="AF354" s="98"/>
      <c r="AG354" s="98"/>
      <c r="AH354" s="96"/>
      <c r="AI354" s="96"/>
      <c r="AJ354" s="96"/>
      <c r="AK354" s="99"/>
      <c r="AL354" s="9">
        <f t="shared" si="168"/>
        <v>0</v>
      </c>
      <c r="AM354" s="9">
        <f t="shared" si="169"/>
        <v>7</v>
      </c>
      <c r="AN354" s="9">
        <f t="shared" si="170"/>
        <v>0.125</v>
      </c>
      <c r="AO354" s="113"/>
      <c r="AP354" s="113"/>
      <c r="AQ354" s="113"/>
      <c r="AR354" s="113"/>
      <c r="AS354" s="34">
        <f t="shared" si="163"/>
        <v>44894</v>
      </c>
      <c r="AT354" s="14">
        <f t="shared" si="164"/>
        <v>0</v>
      </c>
      <c r="AU354" s="31"/>
      <c r="AV354" s="31"/>
      <c r="AW354" s="31"/>
      <c r="AX354" s="31"/>
      <c r="AY354" s="31"/>
      <c r="AZ354" s="31"/>
      <c r="BA354" s="31"/>
      <c r="BB354" s="31"/>
      <c r="BC354" s="31"/>
      <c r="BD354" s="31"/>
      <c r="BE354" s="31"/>
      <c r="BF354" s="31"/>
      <c r="BG354" s="31"/>
      <c r="BH354" s="31"/>
      <c r="BI354" s="31"/>
      <c r="BJ354" s="31"/>
      <c r="BK354" s="31"/>
      <c r="BL354" s="31"/>
      <c r="BM354" s="31"/>
      <c r="BN354" s="31"/>
      <c r="BO354" s="31"/>
      <c r="BP354" s="31"/>
      <c r="BQ354" s="31"/>
      <c r="BR354" s="31"/>
      <c r="BS354" s="31"/>
      <c r="BT354" s="31"/>
      <c r="BU354" s="35">
        <f t="shared" si="165"/>
        <v>0</v>
      </c>
    </row>
    <row r="355" spans="1:73" ht="27" customHeight="1" x14ac:dyDescent="0.15">
      <c r="A355" s="29">
        <f t="shared" si="171"/>
        <v>44895</v>
      </c>
      <c r="B355" s="13">
        <f t="shared" si="159"/>
        <v>49</v>
      </c>
      <c r="C355" s="13">
        <f t="shared" si="160"/>
        <v>3</v>
      </c>
      <c r="D355" s="88">
        <f t="shared" si="161"/>
        <v>1.25</v>
      </c>
      <c r="E355" s="70">
        <f t="shared" si="154"/>
        <v>0</v>
      </c>
      <c r="F355" s="70">
        <f t="shared" si="155"/>
        <v>0</v>
      </c>
      <c r="G355" s="89">
        <f t="shared" si="156"/>
        <v>1</v>
      </c>
      <c r="H355" s="70">
        <f t="shared" si="146"/>
        <v>1</v>
      </c>
      <c r="I355" s="71">
        <f t="shared" si="166"/>
        <v>0</v>
      </c>
      <c r="J355" s="96"/>
      <c r="K355" s="96"/>
      <c r="L355" s="96"/>
      <c r="M355" s="96"/>
      <c r="N355" s="97"/>
      <c r="O355" s="97"/>
      <c r="P355" s="108">
        <f t="shared" si="162"/>
        <v>0</v>
      </c>
      <c r="Q355" s="75">
        <f t="shared" si="147"/>
        <v>0</v>
      </c>
      <c r="R355" s="91">
        <f>(SUMIF($B$21:B355,B355,$Q$21:Q355))</f>
        <v>0</v>
      </c>
      <c r="S355" s="93">
        <f t="shared" si="172"/>
        <v>-2.4166666666666665</v>
      </c>
      <c r="T355" s="32">
        <f t="shared" si="148"/>
        <v>0</v>
      </c>
      <c r="U355" s="94">
        <f t="shared" si="149"/>
        <v>0</v>
      </c>
      <c r="V355" s="9">
        <f t="shared" si="157"/>
        <v>0</v>
      </c>
      <c r="W355" s="9">
        <f t="shared" si="150"/>
        <v>0</v>
      </c>
      <c r="X355" s="9">
        <f t="shared" si="158"/>
        <v>0</v>
      </c>
      <c r="Y355" s="93">
        <f t="shared" si="151"/>
        <v>0</v>
      </c>
      <c r="Z355" s="93">
        <f t="shared" si="152"/>
        <v>0</v>
      </c>
      <c r="AA355" s="9">
        <f t="shared" si="167"/>
        <v>0</v>
      </c>
      <c r="AB355" s="100"/>
      <c r="AC355" s="101"/>
      <c r="AD355" s="9">
        <f t="shared" si="153"/>
        <v>0</v>
      </c>
      <c r="AE355" s="96"/>
      <c r="AF355" s="98"/>
      <c r="AG355" s="98"/>
      <c r="AH355" s="96"/>
      <c r="AI355" s="96"/>
      <c r="AJ355" s="96"/>
      <c r="AK355" s="99"/>
      <c r="AL355" s="9">
        <f t="shared" si="168"/>
        <v>0</v>
      </c>
      <c r="AM355" s="9">
        <f t="shared" si="169"/>
        <v>7</v>
      </c>
      <c r="AN355" s="9">
        <f t="shared" si="170"/>
        <v>0.125</v>
      </c>
      <c r="AO355" s="113"/>
      <c r="AP355" s="113"/>
      <c r="AQ355" s="113"/>
      <c r="AR355" s="113"/>
      <c r="AS355" s="34">
        <f t="shared" si="163"/>
        <v>44895</v>
      </c>
      <c r="AT355" s="14">
        <f t="shared" si="164"/>
        <v>0</v>
      </c>
      <c r="AU355" s="31"/>
      <c r="AV355" s="31"/>
      <c r="AW355" s="31"/>
      <c r="AX355" s="31"/>
      <c r="AY355" s="31"/>
      <c r="AZ355" s="31"/>
      <c r="BA355" s="31"/>
      <c r="BB355" s="31"/>
      <c r="BC355" s="31"/>
      <c r="BD355" s="31"/>
      <c r="BE355" s="31"/>
      <c r="BF355" s="31"/>
      <c r="BG355" s="31"/>
      <c r="BH355" s="31"/>
      <c r="BI355" s="31"/>
      <c r="BJ355" s="31"/>
      <c r="BK355" s="31"/>
      <c r="BL355" s="31"/>
      <c r="BM355" s="31"/>
      <c r="BN355" s="31"/>
      <c r="BO355" s="31"/>
      <c r="BP355" s="31"/>
      <c r="BQ355" s="31"/>
      <c r="BR355" s="31"/>
      <c r="BS355" s="31"/>
      <c r="BT355" s="31"/>
      <c r="BU355" s="35">
        <f t="shared" si="165"/>
        <v>0</v>
      </c>
    </row>
    <row r="356" spans="1:73" ht="27" customHeight="1" x14ac:dyDescent="0.15">
      <c r="A356" s="29">
        <f t="shared" si="171"/>
        <v>44896</v>
      </c>
      <c r="B356" s="13">
        <f t="shared" si="159"/>
        <v>49</v>
      </c>
      <c r="C356" s="13">
        <f t="shared" si="160"/>
        <v>4</v>
      </c>
      <c r="D356" s="88">
        <f t="shared" si="161"/>
        <v>1.25</v>
      </c>
      <c r="E356" s="70">
        <f t="shared" si="154"/>
        <v>0</v>
      </c>
      <c r="F356" s="70">
        <f t="shared" si="155"/>
        <v>0</v>
      </c>
      <c r="G356" s="89">
        <f t="shared" si="156"/>
        <v>1</v>
      </c>
      <c r="H356" s="70">
        <f t="shared" si="146"/>
        <v>1</v>
      </c>
      <c r="I356" s="71">
        <f t="shared" si="166"/>
        <v>0</v>
      </c>
      <c r="J356" s="96"/>
      <c r="K356" s="96"/>
      <c r="L356" s="96"/>
      <c r="M356" s="96"/>
      <c r="N356" s="97"/>
      <c r="O356" s="97"/>
      <c r="P356" s="108">
        <f t="shared" si="162"/>
        <v>0</v>
      </c>
      <c r="Q356" s="75">
        <f t="shared" si="147"/>
        <v>0</v>
      </c>
      <c r="R356" s="91">
        <f>(SUMIF($B$21:B356,B356,$Q$21:Q356))</f>
        <v>0</v>
      </c>
      <c r="S356" s="93">
        <f t="shared" si="172"/>
        <v>-2.4166666666666665</v>
      </c>
      <c r="T356" s="32">
        <f t="shared" si="148"/>
        <v>0</v>
      </c>
      <c r="U356" s="94">
        <f t="shared" si="149"/>
        <v>0</v>
      </c>
      <c r="V356" s="9">
        <f t="shared" si="157"/>
        <v>0</v>
      </c>
      <c r="W356" s="9">
        <f t="shared" si="150"/>
        <v>0</v>
      </c>
      <c r="X356" s="9">
        <f t="shared" si="158"/>
        <v>0</v>
      </c>
      <c r="Y356" s="93">
        <f t="shared" si="151"/>
        <v>0</v>
      </c>
      <c r="Z356" s="93">
        <f t="shared" si="152"/>
        <v>0</v>
      </c>
      <c r="AA356" s="9">
        <f t="shared" si="167"/>
        <v>0</v>
      </c>
      <c r="AB356" s="100"/>
      <c r="AC356" s="101"/>
      <c r="AD356" s="9">
        <f t="shared" si="153"/>
        <v>0</v>
      </c>
      <c r="AE356" s="96"/>
      <c r="AF356" s="98"/>
      <c r="AG356" s="98"/>
      <c r="AH356" s="96"/>
      <c r="AI356" s="96"/>
      <c r="AJ356" s="96"/>
      <c r="AK356" s="99"/>
      <c r="AL356" s="9">
        <f t="shared" si="168"/>
        <v>0</v>
      </c>
      <c r="AM356" s="9">
        <f t="shared" si="169"/>
        <v>7</v>
      </c>
      <c r="AN356" s="9">
        <f t="shared" si="170"/>
        <v>0.125</v>
      </c>
      <c r="AO356" s="113"/>
      <c r="AP356" s="113"/>
      <c r="AQ356" s="113"/>
      <c r="AR356" s="113"/>
      <c r="AS356" s="34">
        <f t="shared" si="163"/>
        <v>44896</v>
      </c>
      <c r="AT356" s="14">
        <f t="shared" si="164"/>
        <v>0</v>
      </c>
      <c r="AU356" s="31"/>
      <c r="AV356" s="31"/>
      <c r="AW356" s="31"/>
      <c r="AX356" s="31"/>
      <c r="AY356" s="31"/>
      <c r="AZ356" s="31"/>
      <c r="BA356" s="31"/>
      <c r="BB356" s="31"/>
      <c r="BC356" s="31"/>
      <c r="BD356" s="31"/>
      <c r="BE356" s="31"/>
      <c r="BF356" s="31"/>
      <c r="BG356" s="31"/>
      <c r="BH356" s="31"/>
      <c r="BI356" s="31"/>
      <c r="BJ356" s="31"/>
      <c r="BK356" s="31"/>
      <c r="BL356" s="31"/>
      <c r="BM356" s="31"/>
      <c r="BN356" s="31"/>
      <c r="BO356" s="31"/>
      <c r="BP356" s="31"/>
      <c r="BQ356" s="31"/>
      <c r="BR356" s="31"/>
      <c r="BS356" s="31"/>
      <c r="BT356" s="31"/>
      <c r="BU356" s="35">
        <f t="shared" si="165"/>
        <v>0</v>
      </c>
    </row>
    <row r="357" spans="1:73" ht="27" customHeight="1" x14ac:dyDescent="0.15">
      <c r="A357" s="29">
        <f t="shared" si="171"/>
        <v>44897</v>
      </c>
      <c r="B357" s="13">
        <f t="shared" si="159"/>
        <v>49</v>
      </c>
      <c r="C357" s="13">
        <f t="shared" si="160"/>
        <v>5</v>
      </c>
      <c r="D357" s="88">
        <f t="shared" si="161"/>
        <v>1.25</v>
      </c>
      <c r="E357" s="70">
        <f t="shared" si="154"/>
        <v>0</v>
      </c>
      <c r="F357" s="70">
        <f t="shared" si="155"/>
        <v>0</v>
      </c>
      <c r="G357" s="89">
        <f t="shared" si="156"/>
        <v>1</v>
      </c>
      <c r="H357" s="70">
        <f t="shared" si="146"/>
        <v>1</v>
      </c>
      <c r="I357" s="71">
        <f t="shared" si="166"/>
        <v>0</v>
      </c>
      <c r="J357" s="96"/>
      <c r="K357" s="96"/>
      <c r="L357" s="96"/>
      <c r="M357" s="96"/>
      <c r="N357" s="97"/>
      <c r="O357" s="97"/>
      <c r="P357" s="108">
        <f t="shared" si="162"/>
        <v>0</v>
      </c>
      <c r="Q357" s="75">
        <f t="shared" si="147"/>
        <v>0</v>
      </c>
      <c r="R357" s="91">
        <f>(SUMIF($B$21:B357,B357,$Q$21:Q357))</f>
        <v>0</v>
      </c>
      <c r="S357" s="93">
        <f t="shared" si="172"/>
        <v>-2.4166666666666665</v>
      </c>
      <c r="T357" s="32">
        <f t="shared" si="148"/>
        <v>0</v>
      </c>
      <c r="U357" s="94">
        <f t="shared" si="149"/>
        <v>0</v>
      </c>
      <c r="V357" s="9">
        <f t="shared" si="157"/>
        <v>0</v>
      </c>
      <c r="W357" s="9">
        <f t="shared" si="150"/>
        <v>0</v>
      </c>
      <c r="X357" s="9">
        <f t="shared" si="158"/>
        <v>0</v>
      </c>
      <c r="Y357" s="93">
        <f t="shared" si="151"/>
        <v>0</v>
      </c>
      <c r="Z357" s="93">
        <f t="shared" si="152"/>
        <v>0</v>
      </c>
      <c r="AA357" s="9">
        <f t="shared" si="167"/>
        <v>0</v>
      </c>
      <c r="AB357" s="100"/>
      <c r="AC357" s="101"/>
      <c r="AD357" s="9">
        <f t="shared" si="153"/>
        <v>0</v>
      </c>
      <c r="AE357" s="96"/>
      <c r="AF357" s="98"/>
      <c r="AG357" s="98"/>
      <c r="AH357" s="96"/>
      <c r="AI357" s="96"/>
      <c r="AJ357" s="96"/>
      <c r="AK357" s="99"/>
      <c r="AL357" s="9">
        <f t="shared" si="168"/>
        <v>0</v>
      </c>
      <c r="AM357" s="9">
        <f t="shared" si="169"/>
        <v>7</v>
      </c>
      <c r="AN357" s="9">
        <f t="shared" si="170"/>
        <v>0.125</v>
      </c>
      <c r="AO357" s="113"/>
      <c r="AP357" s="113"/>
      <c r="AQ357" s="113"/>
      <c r="AR357" s="113"/>
      <c r="AS357" s="34">
        <f t="shared" si="163"/>
        <v>44897</v>
      </c>
      <c r="AT357" s="14">
        <f t="shared" si="164"/>
        <v>0</v>
      </c>
      <c r="AU357" s="31"/>
      <c r="AV357" s="31"/>
      <c r="AW357" s="31"/>
      <c r="AX357" s="31"/>
      <c r="AY357" s="31"/>
      <c r="AZ357" s="31"/>
      <c r="BA357" s="31"/>
      <c r="BB357" s="31"/>
      <c r="BC357" s="31"/>
      <c r="BD357" s="31"/>
      <c r="BE357" s="31"/>
      <c r="BF357" s="31"/>
      <c r="BG357" s="31"/>
      <c r="BH357" s="31"/>
      <c r="BI357" s="31"/>
      <c r="BJ357" s="31"/>
      <c r="BK357" s="31"/>
      <c r="BL357" s="31"/>
      <c r="BM357" s="31"/>
      <c r="BN357" s="31"/>
      <c r="BO357" s="31"/>
      <c r="BP357" s="31"/>
      <c r="BQ357" s="31"/>
      <c r="BR357" s="31"/>
      <c r="BS357" s="31"/>
      <c r="BT357" s="31"/>
      <c r="BU357" s="35">
        <f t="shared" si="165"/>
        <v>0</v>
      </c>
    </row>
    <row r="358" spans="1:73" ht="27" customHeight="1" x14ac:dyDescent="0.15">
      <c r="A358" s="29">
        <f t="shared" si="171"/>
        <v>44898</v>
      </c>
      <c r="B358" s="13">
        <f t="shared" si="159"/>
        <v>49</v>
      </c>
      <c r="C358" s="13">
        <f t="shared" si="160"/>
        <v>6</v>
      </c>
      <c r="D358" s="88">
        <f t="shared" si="161"/>
        <v>1.25</v>
      </c>
      <c r="E358" s="70">
        <f t="shared" si="154"/>
        <v>0</v>
      </c>
      <c r="F358" s="70">
        <f t="shared" si="155"/>
        <v>0</v>
      </c>
      <c r="G358" s="89">
        <f t="shared" si="156"/>
        <v>1</v>
      </c>
      <c r="H358" s="70">
        <f t="shared" si="146"/>
        <v>1</v>
      </c>
      <c r="I358" s="71">
        <f t="shared" si="166"/>
        <v>0</v>
      </c>
      <c r="J358" s="96"/>
      <c r="K358" s="96"/>
      <c r="L358" s="96"/>
      <c r="M358" s="96"/>
      <c r="N358" s="97"/>
      <c r="O358" s="97"/>
      <c r="P358" s="108">
        <f t="shared" si="162"/>
        <v>0</v>
      </c>
      <c r="Q358" s="75">
        <f t="shared" si="147"/>
        <v>0</v>
      </c>
      <c r="R358" s="91">
        <f>(SUMIF($B$21:B358,B358,$Q$21:Q358))</f>
        <v>0</v>
      </c>
      <c r="S358" s="93">
        <f t="shared" si="172"/>
        <v>-2.4166666666666665</v>
      </c>
      <c r="T358" s="32">
        <f t="shared" si="148"/>
        <v>0</v>
      </c>
      <c r="U358" s="94">
        <f t="shared" si="149"/>
        <v>0</v>
      </c>
      <c r="V358" s="9">
        <f t="shared" si="157"/>
        <v>0</v>
      </c>
      <c r="W358" s="9">
        <f t="shared" si="150"/>
        <v>0</v>
      </c>
      <c r="X358" s="9">
        <f t="shared" si="158"/>
        <v>0</v>
      </c>
      <c r="Y358" s="93">
        <f t="shared" si="151"/>
        <v>0</v>
      </c>
      <c r="Z358" s="93">
        <f t="shared" si="152"/>
        <v>0</v>
      </c>
      <c r="AA358" s="9">
        <f t="shared" si="167"/>
        <v>0</v>
      </c>
      <c r="AB358" s="100"/>
      <c r="AC358" s="101"/>
      <c r="AD358" s="9">
        <f t="shared" si="153"/>
        <v>0</v>
      </c>
      <c r="AE358" s="96"/>
      <c r="AF358" s="98"/>
      <c r="AG358" s="98"/>
      <c r="AH358" s="96"/>
      <c r="AI358" s="96"/>
      <c r="AJ358" s="96"/>
      <c r="AK358" s="99"/>
      <c r="AL358" s="9">
        <f t="shared" si="168"/>
        <v>0</v>
      </c>
      <c r="AM358" s="9">
        <f t="shared" si="169"/>
        <v>7</v>
      </c>
      <c r="AN358" s="9">
        <f t="shared" si="170"/>
        <v>0.125</v>
      </c>
      <c r="AO358" s="113"/>
      <c r="AP358" s="113"/>
      <c r="AQ358" s="113"/>
      <c r="AR358" s="113"/>
      <c r="AS358" s="34">
        <f t="shared" si="163"/>
        <v>44898</v>
      </c>
      <c r="AT358" s="14">
        <f t="shared" si="164"/>
        <v>0</v>
      </c>
      <c r="AU358" s="31"/>
      <c r="AV358" s="31"/>
      <c r="AW358" s="31"/>
      <c r="AX358" s="31"/>
      <c r="AY358" s="31"/>
      <c r="AZ358" s="31"/>
      <c r="BA358" s="31"/>
      <c r="BB358" s="31"/>
      <c r="BC358" s="31"/>
      <c r="BD358" s="31"/>
      <c r="BE358" s="31"/>
      <c r="BF358" s="31"/>
      <c r="BG358" s="31"/>
      <c r="BH358" s="31"/>
      <c r="BI358" s="31"/>
      <c r="BJ358" s="31"/>
      <c r="BK358" s="31"/>
      <c r="BL358" s="31"/>
      <c r="BM358" s="31"/>
      <c r="BN358" s="31"/>
      <c r="BO358" s="31"/>
      <c r="BP358" s="31"/>
      <c r="BQ358" s="31"/>
      <c r="BR358" s="31"/>
      <c r="BS358" s="31"/>
      <c r="BT358" s="31"/>
      <c r="BU358" s="35">
        <f t="shared" si="165"/>
        <v>0</v>
      </c>
    </row>
    <row r="359" spans="1:73" ht="27" customHeight="1" x14ac:dyDescent="0.15">
      <c r="A359" s="29">
        <f t="shared" si="171"/>
        <v>44899</v>
      </c>
      <c r="B359" s="13">
        <f t="shared" si="159"/>
        <v>49</v>
      </c>
      <c r="C359" s="13">
        <f t="shared" si="160"/>
        <v>7</v>
      </c>
      <c r="D359" s="88">
        <f t="shared" si="161"/>
        <v>1.25</v>
      </c>
      <c r="E359" s="70">
        <f t="shared" si="154"/>
        <v>0</v>
      </c>
      <c r="F359" s="70">
        <f t="shared" si="155"/>
        <v>0</v>
      </c>
      <c r="G359" s="89">
        <f t="shared" si="156"/>
        <v>1.5</v>
      </c>
      <c r="H359" s="70">
        <f t="shared" si="146"/>
        <v>1</v>
      </c>
      <c r="I359" s="71">
        <f t="shared" si="166"/>
        <v>0</v>
      </c>
      <c r="J359" s="96"/>
      <c r="K359" s="96"/>
      <c r="L359" s="96"/>
      <c r="M359" s="96"/>
      <c r="N359" s="97"/>
      <c r="O359" s="97"/>
      <c r="P359" s="108">
        <f t="shared" si="162"/>
        <v>0</v>
      </c>
      <c r="Q359" s="75">
        <f t="shared" si="147"/>
        <v>0</v>
      </c>
      <c r="R359" s="91">
        <f>(SUMIF($B$21:B359,B359,$Q$21:Q359))</f>
        <v>0</v>
      </c>
      <c r="S359" s="93">
        <f t="shared" si="172"/>
        <v>-2.4166666666666665</v>
      </c>
      <c r="T359" s="32">
        <f t="shared" si="148"/>
        <v>0</v>
      </c>
      <c r="U359" s="94">
        <f t="shared" si="149"/>
        <v>0</v>
      </c>
      <c r="V359" s="9">
        <f t="shared" si="157"/>
        <v>0</v>
      </c>
      <c r="W359" s="9">
        <f t="shared" si="150"/>
        <v>0</v>
      </c>
      <c r="X359" s="9">
        <f t="shared" si="158"/>
        <v>0</v>
      </c>
      <c r="Y359" s="93">
        <f t="shared" si="151"/>
        <v>0</v>
      </c>
      <c r="Z359" s="93">
        <f t="shared" si="152"/>
        <v>0</v>
      </c>
      <c r="AA359" s="9">
        <f t="shared" si="167"/>
        <v>0</v>
      </c>
      <c r="AB359" s="100"/>
      <c r="AC359" s="101"/>
      <c r="AD359" s="9">
        <f t="shared" si="153"/>
        <v>0</v>
      </c>
      <c r="AE359" s="96"/>
      <c r="AF359" s="98"/>
      <c r="AG359" s="98"/>
      <c r="AH359" s="96"/>
      <c r="AI359" s="96"/>
      <c r="AJ359" s="96"/>
      <c r="AK359" s="99"/>
      <c r="AL359" s="9">
        <f t="shared" si="168"/>
        <v>0</v>
      </c>
      <c r="AM359" s="9">
        <f t="shared" si="169"/>
        <v>7</v>
      </c>
      <c r="AN359" s="9">
        <f t="shared" si="170"/>
        <v>0.125</v>
      </c>
      <c r="AO359" s="113"/>
      <c r="AP359" s="113"/>
      <c r="AQ359" s="113"/>
      <c r="AR359" s="113"/>
      <c r="AS359" s="34">
        <f t="shared" si="163"/>
        <v>44899</v>
      </c>
      <c r="AT359" s="14">
        <f t="shared" si="164"/>
        <v>0</v>
      </c>
      <c r="AU359" s="31"/>
      <c r="AV359" s="31"/>
      <c r="AW359" s="31"/>
      <c r="AX359" s="31"/>
      <c r="AY359" s="31"/>
      <c r="AZ359" s="31"/>
      <c r="BA359" s="31"/>
      <c r="BB359" s="31"/>
      <c r="BC359" s="31"/>
      <c r="BD359" s="31"/>
      <c r="BE359" s="31"/>
      <c r="BF359" s="31"/>
      <c r="BG359" s="31"/>
      <c r="BH359" s="31"/>
      <c r="BI359" s="31"/>
      <c r="BJ359" s="31"/>
      <c r="BK359" s="31"/>
      <c r="BL359" s="31"/>
      <c r="BM359" s="31"/>
      <c r="BN359" s="31"/>
      <c r="BO359" s="31"/>
      <c r="BP359" s="31"/>
      <c r="BQ359" s="31"/>
      <c r="BR359" s="31"/>
      <c r="BS359" s="31"/>
      <c r="BT359" s="31"/>
      <c r="BU359" s="35">
        <f t="shared" si="165"/>
        <v>0</v>
      </c>
    </row>
    <row r="360" spans="1:73" ht="27" customHeight="1" x14ac:dyDescent="0.15">
      <c r="A360" s="29">
        <f t="shared" si="171"/>
        <v>44900</v>
      </c>
      <c r="B360" s="13">
        <f t="shared" si="159"/>
        <v>49</v>
      </c>
      <c r="C360" s="13">
        <f t="shared" si="160"/>
        <v>1</v>
      </c>
      <c r="D360" s="88">
        <f t="shared" si="161"/>
        <v>1.25</v>
      </c>
      <c r="E360" s="70">
        <f t="shared" si="154"/>
        <v>0</v>
      </c>
      <c r="F360" s="70">
        <f t="shared" si="155"/>
        <v>0</v>
      </c>
      <c r="G360" s="89">
        <f t="shared" si="156"/>
        <v>1</v>
      </c>
      <c r="H360" s="70">
        <f t="shared" si="146"/>
        <v>1</v>
      </c>
      <c r="I360" s="71">
        <f t="shared" si="166"/>
        <v>0</v>
      </c>
      <c r="J360" s="96"/>
      <c r="K360" s="96"/>
      <c r="L360" s="96"/>
      <c r="M360" s="96"/>
      <c r="N360" s="97"/>
      <c r="O360" s="97"/>
      <c r="P360" s="108">
        <f t="shared" si="162"/>
        <v>0</v>
      </c>
      <c r="Q360" s="75">
        <f t="shared" si="147"/>
        <v>0</v>
      </c>
      <c r="R360" s="91">
        <f>(SUMIF($B$21:B360,B360,$Q$21:Q360))</f>
        <v>0</v>
      </c>
      <c r="S360" s="93">
        <f t="shared" si="172"/>
        <v>-2.4166666666666665</v>
      </c>
      <c r="T360" s="32">
        <f t="shared" si="148"/>
        <v>0</v>
      </c>
      <c r="U360" s="94">
        <f t="shared" si="149"/>
        <v>0</v>
      </c>
      <c r="V360" s="9">
        <f t="shared" si="157"/>
        <v>0</v>
      </c>
      <c r="W360" s="9">
        <f t="shared" si="150"/>
        <v>0</v>
      </c>
      <c r="X360" s="9">
        <f t="shared" si="158"/>
        <v>0</v>
      </c>
      <c r="Y360" s="93">
        <f t="shared" si="151"/>
        <v>0</v>
      </c>
      <c r="Z360" s="93">
        <f t="shared" si="152"/>
        <v>0</v>
      </c>
      <c r="AA360" s="9">
        <f t="shared" si="167"/>
        <v>0</v>
      </c>
      <c r="AB360" s="100"/>
      <c r="AC360" s="101"/>
      <c r="AD360" s="9">
        <f t="shared" si="153"/>
        <v>0</v>
      </c>
      <c r="AE360" s="96"/>
      <c r="AF360" s="98"/>
      <c r="AG360" s="98"/>
      <c r="AH360" s="96"/>
      <c r="AI360" s="96"/>
      <c r="AJ360" s="96"/>
      <c r="AK360" s="99"/>
      <c r="AL360" s="9">
        <f t="shared" si="168"/>
        <v>0</v>
      </c>
      <c r="AM360" s="9">
        <f t="shared" si="169"/>
        <v>7</v>
      </c>
      <c r="AN360" s="9">
        <f t="shared" si="170"/>
        <v>0.125</v>
      </c>
      <c r="AO360" s="113"/>
      <c r="AP360" s="113"/>
      <c r="AQ360" s="113"/>
      <c r="AR360" s="113"/>
      <c r="AS360" s="34">
        <f t="shared" si="163"/>
        <v>44900</v>
      </c>
      <c r="AT360" s="14">
        <f t="shared" si="164"/>
        <v>0</v>
      </c>
      <c r="AU360" s="31"/>
      <c r="AV360" s="31"/>
      <c r="AW360" s="31"/>
      <c r="AX360" s="31"/>
      <c r="AY360" s="31"/>
      <c r="AZ360" s="31"/>
      <c r="BA360" s="31"/>
      <c r="BB360" s="31"/>
      <c r="BC360" s="31"/>
      <c r="BD360" s="31"/>
      <c r="BE360" s="31"/>
      <c r="BF360" s="31"/>
      <c r="BG360" s="31"/>
      <c r="BH360" s="31"/>
      <c r="BI360" s="31"/>
      <c r="BJ360" s="31"/>
      <c r="BK360" s="31"/>
      <c r="BL360" s="31"/>
      <c r="BM360" s="31"/>
      <c r="BN360" s="31"/>
      <c r="BO360" s="31"/>
      <c r="BP360" s="31"/>
      <c r="BQ360" s="31"/>
      <c r="BR360" s="31"/>
      <c r="BS360" s="31"/>
      <c r="BT360" s="31"/>
      <c r="BU360" s="35">
        <f t="shared" si="165"/>
        <v>0</v>
      </c>
    </row>
    <row r="361" spans="1:73" ht="27" customHeight="1" x14ac:dyDescent="0.15">
      <c r="A361" s="29">
        <f t="shared" si="171"/>
        <v>44901</v>
      </c>
      <c r="B361" s="13">
        <f t="shared" si="159"/>
        <v>50</v>
      </c>
      <c r="C361" s="13">
        <f t="shared" si="160"/>
        <v>2</v>
      </c>
      <c r="D361" s="88">
        <f t="shared" si="161"/>
        <v>1.25</v>
      </c>
      <c r="E361" s="70">
        <f t="shared" si="154"/>
        <v>0</v>
      </c>
      <c r="F361" s="70">
        <f t="shared" si="155"/>
        <v>0</v>
      </c>
      <c r="G361" s="89">
        <f t="shared" si="156"/>
        <v>1</v>
      </c>
      <c r="H361" s="70">
        <f t="shared" si="146"/>
        <v>1</v>
      </c>
      <c r="I361" s="71">
        <f t="shared" si="166"/>
        <v>0</v>
      </c>
      <c r="J361" s="96"/>
      <c r="K361" s="96"/>
      <c r="L361" s="96"/>
      <c r="M361" s="96"/>
      <c r="N361" s="97"/>
      <c r="O361" s="97"/>
      <c r="P361" s="108">
        <f t="shared" si="162"/>
        <v>0</v>
      </c>
      <c r="Q361" s="75">
        <f t="shared" si="147"/>
        <v>0</v>
      </c>
      <c r="R361" s="91">
        <f>(SUMIF($B$21:B361,B361,$Q$21:Q361))</f>
        <v>0</v>
      </c>
      <c r="S361" s="93">
        <f t="shared" si="172"/>
        <v>-2.4166666666666665</v>
      </c>
      <c r="T361" s="32">
        <f t="shared" si="148"/>
        <v>0</v>
      </c>
      <c r="U361" s="94">
        <f t="shared" si="149"/>
        <v>0</v>
      </c>
      <c r="V361" s="9">
        <f t="shared" si="157"/>
        <v>0</v>
      </c>
      <c r="W361" s="9">
        <f t="shared" si="150"/>
        <v>0</v>
      </c>
      <c r="X361" s="9">
        <f t="shared" si="158"/>
        <v>0</v>
      </c>
      <c r="Y361" s="93">
        <f t="shared" si="151"/>
        <v>0</v>
      </c>
      <c r="Z361" s="93">
        <f t="shared" si="152"/>
        <v>0</v>
      </c>
      <c r="AA361" s="9">
        <f t="shared" si="167"/>
        <v>0</v>
      </c>
      <c r="AB361" s="100"/>
      <c r="AC361" s="101"/>
      <c r="AD361" s="9">
        <f t="shared" si="153"/>
        <v>0</v>
      </c>
      <c r="AE361" s="96"/>
      <c r="AF361" s="98"/>
      <c r="AG361" s="98"/>
      <c r="AH361" s="96"/>
      <c r="AI361" s="96"/>
      <c r="AJ361" s="96"/>
      <c r="AK361" s="99"/>
      <c r="AL361" s="9">
        <f t="shared" si="168"/>
        <v>0</v>
      </c>
      <c r="AM361" s="9">
        <f t="shared" si="169"/>
        <v>7</v>
      </c>
      <c r="AN361" s="9">
        <f t="shared" si="170"/>
        <v>0.125</v>
      </c>
      <c r="AO361" s="113"/>
      <c r="AP361" s="113"/>
      <c r="AQ361" s="113"/>
      <c r="AR361" s="113"/>
      <c r="AS361" s="34">
        <f t="shared" si="163"/>
        <v>44901</v>
      </c>
      <c r="AT361" s="14">
        <f t="shared" si="164"/>
        <v>0</v>
      </c>
      <c r="AU361" s="31"/>
      <c r="AV361" s="31"/>
      <c r="AW361" s="31"/>
      <c r="AX361" s="31"/>
      <c r="AY361" s="31"/>
      <c r="AZ361" s="31"/>
      <c r="BA361" s="31"/>
      <c r="BB361" s="31"/>
      <c r="BC361" s="31"/>
      <c r="BD361" s="31"/>
      <c r="BE361" s="31"/>
      <c r="BF361" s="31"/>
      <c r="BG361" s="31"/>
      <c r="BH361" s="31"/>
      <c r="BI361" s="31"/>
      <c r="BJ361" s="31"/>
      <c r="BK361" s="31"/>
      <c r="BL361" s="31"/>
      <c r="BM361" s="31"/>
      <c r="BN361" s="31"/>
      <c r="BO361" s="31"/>
      <c r="BP361" s="31"/>
      <c r="BQ361" s="31"/>
      <c r="BR361" s="31"/>
      <c r="BS361" s="31"/>
      <c r="BT361" s="31"/>
      <c r="BU361" s="35">
        <f t="shared" si="165"/>
        <v>0</v>
      </c>
    </row>
    <row r="362" spans="1:73" ht="27" customHeight="1" x14ac:dyDescent="0.15">
      <c r="A362" s="29">
        <f t="shared" si="171"/>
        <v>44902</v>
      </c>
      <c r="B362" s="13">
        <f t="shared" si="159"/>
        <v>50</v>
      </c>
      <c r="C362" s="13">
        <f t="shared" si="160"/>
        <v>3</v>
      </c>
      <c r="D362" s="88">
        <f t="shared" si="161"/>
        <v>1.25</v>
      </c>
      <c r="E362" s="70">
        <f t="shared" si="154"/>
        <v>0</v>
      </c>
      <c r="F362" s="70">
        <f t="shared" si="155"/>
        <v>0</v>
      </c>
      <c r="G362" s="89">
        <f t="shared" si="156"/>
        <v>1</v>
      </c>
      <c r="H362" s="70">
        <f t="shared" si="146"/>
        <v>1</v>
      </c>
      <c r="I362" s="71">
        <f t="shared" si="166"/>
        <v>0</v>
      </c>
      <c r="J362" s="96"/>
      <c r="K362" s="96"/>
      <c r="L362" s="96"/>
      <c r="M362" s="96"/>
      <c r="N362" s="97"/>
      <c r="O362" s="97"/>
      <c r="P362" s="108">
        <f t="shared" si="162"/>
        <v>0</v>
      </c>
      <c r="Q362" s="75">
        <f t="shared" si="147"/>
        <v>0</v>
      </c>
      <c r="R362" s="91">
        <f>(SUMIF($B$21:B362,B362,$Q$21:Q362))</f>
        <v>0</v>
      </c>
      <c r="S362" s="93">
        <f t="shared" si="172"/>
        <v>-2.4166666666666665</v>
      </c>
      <c r="T362" s="32">
        <f t="shared" si="148"/>
        <v>0</v>
      </c>
      <c r="U362" s="94">
        <f t="shared" si="149"/>
        <v>0</v>
      </c>
      <c r="V362" s="9">
        <f t="shared" si="157"/>
        <v>0</v>
      </c>
      <c r="W362" s="9">
        <f t="shared" si="150"/>
        <v>0</v>
      </c>
      <c r="X362" s="9">
        <f t="shared" si="158"/>
        <v>0</v>
      </c>
      <c r="Y362" s="93">
        <f t="shared" si="151"/>
        <v>0</v>
      </c>
      <c r="Z362" s="93">
        <f t="shared" si="152"/>
        <v>0</v>
      </c>
      <c r="AA362" s="9">
        <f t="shared" si="167"/>
        <v>0</v>
      </c>
      <c r="AB362" s="100"/>
      <c r="AC362" s="101"/>
      <c r="AD362" s="9">
        <f t="shared" si="153"/>
        <v>0</v>
      </c>
      <c r="AE362" s="96"/>
      <c r="AF362" s="98"/>
      <c r="AG362" s="98"/>
      <c r="AH362" s="96"/>
      <c r="AI362" s="96"/>
      <c r="AJ362" s="96"/>
      <c r="AK362" s="99"/>
      <c r="AL362" s="9">
        <f t="shared" si="168"/>
        <v>0</v>
      </c>
      <c r="AM362" s="9">
        <f t="shared" si="169"/>
        <v>7</v>
      </c>
      <c r="AN362" s="9">
        <f t="shared" si="170"/>
        <v>0.125</v>
      </c>
      <c r="AO362" s="113"/>
      <c r="AP362" s="113"/>
      <c r="AQ362" s="113"/>
      <c r="AR362" s="113"/>
      <c r="AS362" s="34">
        <f t="shared" si="163"/>
        <v>44902</v>
      </c>
      <c r="AT362" s="14">
        <f t="shared" si="164"/>
        <v>0</v>
      </c>
      <c r="AU362" s="31"/>
      <c r="AV362" s="31"/>
      <c r="AW362" s="31"/>
      <c r="AX362" s="31"/>
      <c r="AY362" s="31"/>
      <c r="AZ362" s="31"/>
      <c r="BA362" s="31"/>
      <c r="BB362" s="31"/>
      <c r="BC362" s="31"/>
      <c r="BD362" s="31"/>
      <c r="BE362" s="31"/>
      <c r="BF362" s="31"/>
      <c r="BG362" s="31"/>
      <c r="BH362" s="31"/>
      <c r="BI362" s="31"/>
      <c r="BJ362" s="31"/>
      <c r="BK362" s="31"/>
      <c r="BL362" s="31"/>
      <c r="BM362" s="31"/>
      <c r="BN362" s="31"/>
      <c r="BO362" s="31"/>
      <c r="BP362" s="31"/>
      <c r="BQ362" s="31"/>
      <c r="BR362" s="31"/>
      <c r="BS362" s="31"/>
      <c r="BT362" s="31"/>
      <c r="BU362" s="35">
        <f t="shared" si="165"/>
        <v>0</v>
      </c>
    </row>
    <row r="363" spans="1:73" ht="27" customHeight="1" x14ac:dyDescent="0.15">
      <c r="A363" s="29">
        <f t="shared" si="171"/>
        <v>44903</v>
      </c>
      <c r="B363" s="13">
        <f t="shared" si="159"/>
        <v>50</v>
      </c>
      <c r="C363" s="13">
        <f t="shared" si="160"/>
        <v>4</v>
      </c>
      <c r="D363" s="88">
        <f t="shared" si="161"/>
        <v>1.25</v>
      </c>
      <c r="E363" s="70">
        <f t="shared" si="154"/>
        <v>0</v>
      </c>
      <c r="F363" s="70">
        <f t="shared" si="155"/>
        <v>0</v>
      </c>
      <c r="G363" s="89">
        <f t="shared" si="156"/>
        <v>1</v>
      </c>
      <c r="H363" s="70">
        <f t="shared" si="146"/>
        <v>1</v>
      </c>
      <c r="I363" s="71">
        <f t="shared" si="166"/>
        <v>0</v>
      </c>
      <c r="J363" s="96"/>
      <c r="K363" s="96"/>
      <c r="L363" s="96"/>
      <c r="M363" s="96"/>
      <c r="N363" s="97"/>
      <c r="O363" s="97"/>
      <c r="P363" s="108">
        <f t="shared" si="162"/>
        <v>0</v>
      </c>
      <c r="Q363" s="75">
        <f t="shared" si="147"/>
        <v>0</v>
      </c>
      <c r="R363" s="91">
        <f>(SUMIF($B$21:B363,B363,$Q$21:Q363))</f>
        <v>0</v>
      </c>
      <c r="S363" s="93">
        <f t="shared" si="172"/>
        <v>-2.4166666666666665</v>
      </c>
      <c r="T363" s="32">
        <f t="shared" si="148"/>
        <v>0</v>
      </c>
      <c r="U363" s="94">
        <f t="shared" si="149"/>
        <v>0</v>
      </c>
      <c r="V363" s="9">
        <f t="shared" si="157"/>
        <v>0</v>
      </c>
      <c r="W363" s="9">
        <f t="shared" si="150"/>
        <v>0</v>
      </c>
      <c r="X363" s="9">
        <f t="shared" si="158"/>
        <v>0</v>
      </c>
      <c r="Y363" s="93">
        <f t="shared" si="151"/>
        <v>0</v>
      </c>
      <c r="Z363" s="93">
        <f t="shared" si="152"/>
        <v>0</v>
      </c>
      <c r="AA363" s="9">
        <f t="shared" si="167"/>
        <v>0</v>
      </c>
      <c r="AB363" s="100"/>
      <c r="AC363" s="101"/>
      <c r="AD363" s="9">
        <f t="shared" si="153"/>
        <v>0</v>
      </c>
      <c r="AE363" s="96"/>
      <c r="AF363" s="98"/>
      <c r="AG363" s="98"/>
      <c r="AH363" s="96"/>
      <c r="AI363" s="96"/>
      <c r="AJ363" s="96"/>
      <c r="AK363" s="99"/>
      <c r="AL363" s="9">
        <f t="shared" si="168"/>
        <v>0</v>
      </c>
      <c r="AM363" s="9">
        <f t="shared" si="169"/>
        <v>7</v>
      </c>
      <c r="AN363" s="9">
        <f t="shared" si="170"/>
        <v>0.125</v>
      </c>
      <c r="AO363" s="113"/>
      <c r="AP363" s="113"/>
      <c r="AQ363" s="113"/>
      <c r="AR363" s="113"/>
      <c r="AS363" s="34">
        <f t="shared" si="163"/>
        <v>44903</v>
      </c>
      <c r="AT363" s="14">
        <f t="shared" si="164"/>
        <v>0</v>
      </c>
      <c r="AU363" s="31"/>
      <c r="AV363" s="31"/>
      <c r="AW363" s="31"/>
      <c r="AX363" s="31"/>
      <c r="AY363" s="31"/>
      <c r="AZ363" s="31"/>
      <c r="BA363" s="31"/>
      <c r="BB363" s="31"/>
      <c r="BC363" s="31"/>
      <c r="BD363" s="31"/>
      <c r="BE363" s="31"/>
      <c r="BF363" s="31"/>
      <c r="BG363" s="31"/>
      <c r="BH363" s="31"/>
      <c r="BI363" s="31"/>
      <c r="BJ363" s="31"/>
      <c r="BK363" s="31"/>
      <c r="BL363" s="31"/>
      <c r="BM363" s="31"/>
      <c r="BN363" s="31"/>
      <c r="BO363" s="31"/>
      <c r="BP363" s="31"/>
      <c r="BQ363" s="31"/>
      <c r="BR363" s="31"/>
      <c r="BS363" s="31"/>
      <c r="BT363" s="31"/>
      <c r="BU363" s="35">
        <f t="shared" si="165"/>
        <v>0</v>
      </c>
    </row>
    <row r="364" spans="1:73" ht="27" customHeight="1" x14ac:dyDescent="0.15">
      <c r="A364" s="29">
        <f t="shared" si="171"/>
        <v>44904</v>
      </c>
      <c r="B364" s="13">
        <f t="shared" si="159"/>
        <v>50</v>
      </c>
      <c r="C364" s="13">
        <f t="shared" si="160"/>
        <v>5</v>
      </c>
      <c r="D364" s="88">
        <f t="shared" si="161"/>
        <v>1.25</v>
      </c>
      <c r="E364" s="70">
        <f t="shared" si="154"/>
        <v>0</v>
      </c>
      <c r="F364" s="70">
        <f t="shared" si="155"/>
        <v>0</v>
      </c>
      <c r="G364" s="89">
        <f t="shared" si="156"/>
        <v>1</v>
      </c>
      <c r="H364" s="70">
        <f t="shared" si="146"/>
        <v>1</v>
      </c>
      <c r="I364" s="71">
        <f t="shared" si="166"/>
        <v>0</v>
      </c>
      <c r="J364" s="96"/>
      <c r="K364" s="96"/>
      <c r="L364" s="96"/>
      <c r="M364" s="96"/>
      <c r="N364" s="97"/>
      <c r="O364" s="97"/>
      <c r="P364" s="108">
        <f t="shared" si="162"/>
        <v>0</v>
      </c>
      <c r="Q364" s="75">
        <f t="shared" si="147"/>
        <v>0</v>
      </c>
      <c r="R364" s="91">
        <f>(SUMIF($B$21:B364,B364,$Q$21:Q364))</f>
        <v>0</v>
      </c>
      <c r="S364" s="93">
        <f t="shared" si="172"/>
        <v>-2.4166666666666665</v>
      </c>
      <c r="T364" s="32">
        <f t="shared" si="148"/>
        <v>0</v>
      </c>
      <c r="U364" s="94">
        <f t="shared" si="149"/>
        <v>0</v>
      </c>
      <c r="V364" s="9">
        <f t="shared" si="157"/>
        <v>0</v>
      </c>
      <c r="W364" s="9">
        <f t="shared" si="150"/>
        <v>0</v>
      </c>
      <c r="X364" s="9">
        <f t="shared" si="158"/>
        <v>0</v>
      </c>
      <c r="Y364" s="93">
        <f t="shared" si="151"/>
        <v>0</v>
      </c>
      <c r="Z364" s="93">
        <f t="shared" si="152"/>
        <v>0</v>
      </c>
      <c r="AA364" s="9">
        <f t="shared" si="167"/>
        <v>0</v>
      </c>
      <c r="AB364" s="100"/>
      <c r="AC364" s="101"/>
      <c r="AD364" s="9">
        <f t="shared" si="153"/>
        <v>0</v>
      </c>
      <c r="AE364" s="96"/>
      <c r="AF364" s="98"/>
      <c r="AG364" s="98"/>
      <c r="AH364" s="96"/>
      <c r="AI364" s="96"/>
      <c r="AJ364" s="96"/>
      <c r="AK364" s="99"/>
      <c r="AL364" s="9">
        <f t="shared" si="168"/>
        <v>0</v>
      </c>
      <c r="AM364" s="9">
        <f t="shared" si="169"/>
        <v>7</v>
      </c>
      <c r="AN364" s="9">
        <f t="shared" si="170"/>
        <v>0.125</v>
      </c>
      <c r="AO364" s="113"/>
      <c r="AP364" s="113"/>
      <c r="AQ364" s="113"/>
      <c r="AR364" s="113"/>
      <c r="AS364" s="34">
        <f t="shared" si="163"/>
        <v>44904</v>
      </c>
      <c r="AT364" s="14">
        <f t="shared" si="164"/>
        <v>0</v>
      </c>
      <c r="AU364" s="31"/>
      <c r="AV364" s="31"/>
      <c r="AW364" s="31"/>
      <c r="AX364" s="31"/>
      <c r="AY364" s="31"/>
      <c r="AZ364" s="31"/>
      <c r="BA364" s="31"/>
      <c r="BB364" s="31"/>
      <c r="BC364" s="31"/>
      <c r="BD364" s="31"/>
      <c r="BE364" s="31"/>
      <c r="BF364" s="31"/>
      <c r="BG364" s="31"/>
      <c r="BH364" s="31"/>
      <c r="BI364" s="31"/>
      <c r="BJ364" s="31"/>
      <c r="BK364" s="31"/>
      <c r="BL364" s="31"/>
      <c r="BM364" s="31"/>
      <c r="BN364" s="31"/>
      <c r="BO364" s="31"/>
      <c r="BP364" s="31"/>
      <c r="BQ364" s="31"/>
      <c r="BR364" s="31"/>
      <c r="BS364" s="31"/>
      <c r="BT364" s="31"/>
      <c r="BU364" s="35">
        <f t="shared" si="165"/>
        <v>0</v>
      </c>
    </row>
    <row r="365" spans="1:73" ht="27" customHeight="1" x14ac:dyDescent="0.15">
      <c r="A365" s="29">
        <f t="shared" si="171"/>
        <v>44905</v>
      </c>
      <c r="B365" s="13">
        <f t="shared" si="159"/>
        <v>50</v>
      </c>
      <c r="C365" s="13">
        <f t="shared" si="160"/>
        <v>6</v>
      </c>
      <c r="D365" s="88">
        <f t="shared" si="161"/>
        <v>1.25</v>
      </c>
      <c r="E365" s="70">
        <f t="shared" si="154"/>
        <v>0</v>
      </c>
      <c r="F365" s="70">
        <f t="shared" si="155"/>
        <v>0</v>
      </c>
      <c r="G365" s="89">
        <f t="shared" si="156"/>
        <v>1</v>
      </c>
      <c r="H365" s="70">
        <f t="shared" si="146"/>
        <v>1</v>
      </c>
      <c r="I365" s="71">
        <f t="shared" si="166"/>
        <v>0</v>
      </c>
      <c r="J365" s="96"/>
      <c r="K365" s="96"/>
      <c r="L365" s="96"/>
      <c r="M365" s="96"/>
      <c r="N365" s="97"/>
      <c r="O365" s="97"/>
      <c r="P365" s="108">
        <f t="shared" si="162"/>
        <v>0</v>
      </c>
      <c r="Q365" s="75">
        <f t="shared" si="147"/>
        <v>0</v>
      </c>
      <c r="R365" s="91">
        <f>(SUMIF($B$21:B365,B365,$Q$21:Q365))</f>
        <v>0</v>
      </c>
      <c r="S365" s="93">
        <f t="shared" si="172"/>
        <v>-2.4166666666666665</v>
      </c>
      <c r="T365" s="32">
        <f t="shared" si="148"/>
        <v>0</v>
      </c>
      <c r="U365" s="94">
        <f t="shared" si="149"/>
        <v>0</v>
      </c>
      <c r="V365" s="9">
        <f t="shared" si="157"/>
        <v>0</v>
      </c>
      <c r="W365" s="9">
        <f t="shared" si="150"/>
        <v>0</v>
      </c>
      <c r="X365" s="9">
        <f t="shared" si="158"/>
        <v>0</v>
      </c>
      <c r="Y365" s="93">
        <f t="shared" si="151"/>
        <v>0</v>
      </c>
      <c r="Z365" s="93">
        <f t="shared" si="152"/>
        <v>0</v>
      </c>
      <c r="AA365" s="9">
        <f t="shared" si="167"/>
        <v>0</v>
      </c>
      <c r="AB365" s="100"/>
      <c r="AC365" s="101"/>
      <c r="AD365" s="9">
        <f t="shared" si="153"/>
        <v>0</v>
      </c>
      <c r="AE365" s="96"/>
      <c r="AF365" s="98"/>
      <c r="AG365" s="98"/>
      <c r="AH365" s="96"/>
      <c r="AI365" s="96"/>
      <c r="AJ365" s="96"/>
      <c r="AK365" s="99"/>
      <c r="AL365" s="9">
        <f t="shared" si="168"/>
        <v>0</v>
      </c>
      <c r="AM365" s="9">
        <f t="shared" si="169"/>
        <v>7</v>
      </c>
      <c r="AN365" s="9">
        <f t="shared" si="170"/>
        <v>0.125</v>
      </c>
      <c r="AO365" s="113"/>
      <c r="AP365" s="113"/>
      <c r="AQ365" s="113"/>
      <c r="AR365" s="113"/>
      <c r="AS365" s="34">
        <f t="shared" si="163"/>
        <v>44905</v>
      </c>
      <c r="AT365" s="14">
        <f t="shared" si="164"/>
        <v>0</v>
      </c>
      <c r="AU365" s="31"/>
      <c r="AV365" s="31"/>
      <c r="AW365" s="31"/>
      <c r="AX365" s="31"/>
      <c r="AY365" s="31"/>
      <c r="AZ365" s="31"/>
      <c r="BA365" s="31"/>
      <c r="BB365" s="31"/>
      <c r="BC365" s="31"/>
      <c r="BD365" s="31"/>
      <c r="BE365" s="31"/>
      <c r="BF365" s="31"/>
      <c r="BG365" s="31"/>
      <c r="BH365" s="31"/>
      <c r="BI365" s="31"/>
      <c r="BJ365" s="31"/>
      <c r="BK365" s="31"/>
      <c r="BL365" s="31"/>
      <c r="BM365" s="31"/>
      <c r="BN365" s="31"/>
      <c r="BO365" s="31"/>
      <c r="BP365" s="31"/>
      <c r="BQ365" s="31"/>
      <c r="BR365" s="31"/>
      <c r="BS365" s="31"/>
      <c r="BT365" s="31"/>
      <c r="BU365" s="35">
        <f t="shared" si="165"/>
        <v>0</v>
      </c>
    </row>
    <row r="366" spans="1:73" ht="27" customHeight="1" x14ac:dyDescent="0.15">
      <c r="A366" s="29">
        <f t="shared" si="171"/>
        <v>44906</v>
      </c>
      <c r="B366" s="13">
        <f t="shared" si="159"/>
        <v>50</v>
      </c>
      <c r="C366" s="13">
        <f t="shared" si="160"/>
        <v>7</v>
      </c>
      <c r="D366" s="88">
        <f t="shared" si="161"/>
        <v>1.25</v>
      </c>
      <c r="E366" s="70">
        <f t="shared" si="154"/>
        <v>0</v>
      </c>
      <c r="F366" s="70">
        <f t="shared" si="155"/>
        <v>0</v>
      </c>
      <c r="G366" s="89">
        <f t="shared" si="156"/>
        <v>1.5</v>
      </c>
      <c r="H366" s="70">
        <f t="shared" si="146"/>
        <v>1</v>
      </c>
      <c r="I366" s="71">
        <f t="shared" si="166"/>
        <v>0</v>
      </c>
      <c r="J366" s="96"/>
      <c r="K366" s="96"/>
      <c r="L366" s="96"/>
      <c r="M366" s="96"/>
      <c r="N366" s="97"/>
      <c r="O366" s="97"/>
      <c r="P366" s="108">
        <f t="shared" si="162"/>
        <v>0</v>
      </c>
      <c r="Q366" s="75">
        <f t="shared" si="147"/>
        <v>0</v>
      </c>
      <c r="R366" s="91">
        <f>(SUMIF($B$21:B366,B366,$Q$21:Q366))</f>
        <v>0</v>
      </c>
      <c r="S366" s="93">
        <f t="shared" si="172"/>
        <v>-2.4166666666666665</v>
      </c>
      <c r="T366" s="32">
        <f t="shared" si="148"/>
        <v>0</v>
      </c>
      <c r="U366" s="94">
        <f t="shared" si="149"/>
        <v>0</v>
      </c>
      <c r="V366" s="9">
        <f t="shared" si="157"/>
        <v>0</v>
      </c>
      <c r="W366" s="9">
        <f t="shared" si="150"/>
        <v>0</v>
      </c>
      <c r="X366" s="9">
        <f t="shared" si="158"/>
        <v>0</v>
      </c>
      <c r="Y366" s="93">
        <f t="shared" si="151"/>
        <v>0</v>
      </c>
      <c r="Z366" s="93">
        <f t="shared" si="152"/>
        <v>0</v>
      </c>
      <c r="AA366" s="9">
        <f t="shared" si="167"/>
        <v>0</v>
      </c>
      <c r="AB366" s="100"/>
      <c r="AC366" s="101"/>
      <c r="AD366" s="9">
        <f t="shared" si="153"/>
        <v>0</v>
      </c>
      <c r="AE366" s="96"/>
      <c r="AF366" s="98"/>
      <c r="AG366" s="98"/>
      <c r="AH366" s="96"/>
      <c r="AI366" s="96"/>
      <c r="AJ366" s="96"/>
      <c r="AK366" s="99"/>
      <c r="AL366" s="9">
        <f t="shared" si="168"/>
        <v>0</v>
      </c>
      <c r="AM366" s="9">
        <f t="shared" si="169"/>
        <v>7</v>
      </c>
      <c r="AN366" s="9">
        <f t="shared" si="170"/>
        <v>0.125</v>
      </c>
      <c r="AO366" s="113"/>
      <c r="AP366" s="113"/>
      <c r="AQ366" s="113"/>
      <c r="AR366" s="113"/>
      <c r="AS366" s="34">
        <f t="shared" si="163"/>
        <v>44906</v>
      </c>
      <c r="AT366" s="14">
        <f t="shared" si="164"/>
        <v>0</v>
      </c>
      <c r="AU366" s="31"/>
      <c r="AV366" s="31"/>
      <c r="AW366" s="31"/>
      <c r="AX366" s="31"/>
      <c r="AY366" s="31"/>
      <c r="AZ366" s="31"/>
      <c r="BA366" s="31"/>
      <c r="BB366" s="31"/>
      <c r="BC366" s="31"/>
      <c r="BD366" s="31"/>
      <c r="BE366" s="31"/>
      <c r="BF366" s="31"/>
      <c r="BG366" s="31"/>
      <c r="BH366" s="31"/>
      <c r="BI366" s="31"/>
      <c r="BJ366" s="31"/>
      <c r="BK366" s="31"/>
      <c r="BL366" s="31"/>
      <c r="BM366" s="31"/>
      <c r="BN366" s="31"/>
      <c r="BO366" s="31"/>
      <c r="BP366" s="31"/>
      <c r="BQ366" s="31"/>
      <c r="BR366" s="31"/>
      <c r="BS366" s="31"/>
      <c r="BT366" s="31"/>
      <c r="BU366" s="35">
        <f t="shared" si="165"/>
        <v>0</v>
      </c>
    </row>
    <row r="367" spans="1:73" ht="27" customHeight="1" x14ac:dyDescent="0.15">
      <c r="A367" s="29">
        <f t="shared" si="171"/>
        <v>44907</v>
      </c>
      <c r="B367" s="13">
        <f t="shared" si="159"/>
        <v>50</v>
      </c>
      <c r="C367" s="13">
        <f t="shared" si="160"/>
        <v>1</v>
      </c>
      <c r="D367" s="88">
        <f t="shared" si="161"/>
        <v>1.25</v>
      </c>
      <c r="E367" s="70">
        <f t="shared" si="154"/>
        <v>0</v>
      </c>
      <c r="F367" s="70">
        <f t="shared" si="155"/>
        <v>0</v>
      </c>
      <c r="G367" s="89">
        <f t="shared" si="156"/>
        <v>1</v>
      </c>
      <c r="H367" s="70">
        <f t="shared" si="146"/>
        <v>1</v>
      </c>
      <c r="I367" s="71">
        <f t="shared" si="166"/>
        <v>0</v>
      </c>
      <c r="J367" s="96"/>
      <c r="K367" s="96"/>
      <c r="L367" s="96"/>
      <c r="M367" s="96"/>
      <c r="N367" s="97"/>
      <c r="O367" s="97"/>
      <c r="P367" s="108">
        <f t="shared" si="162"/>
        <v>0</v>
      </c>
      <c r="Q367" s="75">
        <f t="shared" si="147"/>
        <v>0</v>
      </c>
      <c r="R367" s="91">
        <f>(SUMIF($B$21:B367,B367,$Q$21:Q367))</f>
        <v>0</v>
      </c>
      <c r="S367" s="93">
        <f t="shared" si="172"/>
        <v>-2.4166666666666665</v>
      </c>
      <c r="T367" s="32">
        <f t="shared" si="148"/>
        <v>0</v>
      </c>
      <c r="U367" s="94">
        <f t="shared" si="149"/>
        <v>0</v>
      </c>
      <c r="V367" s="9">
        <f t="shared" si="157"/>
        <v>0</v>
      </c>
      <c r="W367" s="9">
        <f t="shared" si="150"/>
        <v>0</v>
      </c>
      <c r="X367" s="9">
        <f t="shared" si="158"/>
        <v>0</v>
      </c>
      <c r="Y367" s="93">
        <f t="shared" si="151"/>
        <v>0</v>
      </c>
      <c r="Z367" s="93">
        <f t="shared" si="152"/>
        <v>0</v>
      </c>
      <c r="AA367" s="9">
        <f t="shared" si="167"/>
        <v>0</v>
      </c>
      <c r="AB367" s="100"/>
      <c r="AC367" s="101"/>
      <c r="AD367" s="9">
        <f t="shared" si="153"/>
        <v>0</v>
      </c>
      <c r="AE367" s="96"/>
      <c r="AF367" s="98"/>
      <c r="AG367" s="98"/>
      <c r="AH367" s="96"/>
      <c r="AI367" s="96"/>
      <c r="AJ367" s="96"/>
      <c r="AK367" s="99"/>
      <c r="AL367" s="9">
        <f t="shared" si="168"/>
        <v>0</v>
      </c>
      <c r="AM367" s="9">
        <f t="shared" si="169"/>
        <v>7</v>
      </c>
      <c r="AN367" s="9">
        <f t="shared" si="170"/>
        <v>0.125</v>
      </c>
      <c r="AO367" s="113"/>
      <c r="AP367" s="113"/>
      <c r="AQ367" s="113"/>
      <c r="AR367" s="113"/>
      <c r="AS367" s="34">
        <f t="shared" si="163"/>
        <v>44907</v>
      </c>
      <c r="AT367" s="14">
        <f t="shared" si="164"/>
        <v>0</v>
      </c>
      <c r="AU367" s="31"/>
      <c r="AV367" s="31"/>
      <c r="AW367" s="31"/>
      <c r="AX367" s="31"/>
      <c r="AY367" s="31"/>
      <c r="AZ367" s="31"/>
      <c r="BA367" s="31"/>
      <c r="BB367" s="31"/>
      <c r="BC367" s="31"/>
      <c r="BD367" s="31"/>
      <c r="BE367" s="31"/>
      <c r="BF367" s="31"/>
      <c r="BG367" s="31"/>
      <c r="BH367" s="31"/>
      <c r="BI367" s="31"/>
      <c r="BJ367" s="31"/>
      <c r="BK367" s="31"/>
      <c r="BL367" s="31"/>
      <c r="BM367" s="31"/>
      <c r="BN367" s="31"/>
      <c r="BO367" s="31"/>
      <c r="BP367" s="31"/>
      <c r="BQ367" s="31"/>
      <c r="BR367" s="31"/>
      <c r="BS367" s="31"/>
      <c r="BT367" s="31"/>
      <c r="BU367" s="35">
        <f t="shared" si="165"/>
        <v>0</v>
      </c>
    </row>
    <row r="368" spans="1:73" ht="27" customHeight="1" x14ac:dyDescent="0.15">
      <c r="A368" s="29">
        <f t="shared" si="171"/>
        <v>44908</v>
      </c>
      <c r="B368" s="13">
        <f t="shared" si="159"/>
        <v>51</v>
      </c>
      <c r="C368" s="13">
        <f t="shared" si="160"/>
        <v>2</v>
      </c>
      <c r="D368" s="88">
        <f t="shared" si="161"/>
        <v>1.25</v>
      </c>
      <c r="E368" s="70">
        <f t="shared" si="154"/>
        <v>0</v>
      </c>
      <c r="F368" s="70">
        <f t="shared" si="155"/>
        <v>0</v>
      </c>
      <c r="G368" s="89">
        <f t="shared" si="156"/>
        <v>1</v>
      </c>
      <c r="H368" s="70">
        <f t="shared" si="146"/>
        <v>1</v>
      </c>
      <c r="I368" s="71">
        <f t="shared" si="166"/>
        <v>0</v>
      </c>
      <c r="J368" s="96"/>
      <c r="K368" s="96"/>
      <c r="L368" s="96"/>
      <c r="M368" s="96"/>
      <c r="N368" s="97"/>
      <c r="O368" s="97"/>
      <c r="P368" s="108">
        <f t="shared" si="162"/>
        <v>0</v>
      </c>
      <c r="Q368" s="75">
        <f t="shared" si="147"/>
        <v>0</v>
      </c>
      <c r="R368" s="91">
        <f>(SUMIF($B$21:B368,B368,$Q$21:Q368))</f>
        <v>0</v>
      </c>
      <c r="S368" s="93">
        <f t="shared" si="172"/>
        <v>-2.4166666666666665</v>
      </c>
      <c r="T368" s="32">
        <f t="shared" si="148"/>
        <v>0</v>
      </c>
      <c r="U368" s="94">
        <f t="shared" si="149"/>
        <v>0</v>
      </c>
      <c r="V368" s="9">
        <f t="shared" si="157"/>
        <v>0</v>
      </c>
      <c r="W368" s="9">
        <f t="shared" si="150"/>
        <v>0</v>
      </c>
      <c r="X368" s="9">
        <f t="shared" si="158"/>
        <v>0</v>
      </c>
      <c r="Y368" s="93">
        <f t="shared" si="151"/>
        <v>0</v>
      </c>
      <c r="Z368" s="93">
        <f t="shared" si="152"/>
        <v>0</v>
      </c>
      <c r="AA368" s="9">
        <f t="shared" si="167"/>
        <v>0</v>
      </c>
      <c r="AB368" s="100"/>
      <c r="AC368" s="101"/>
      <c r="AD368" s="9">
        <f t="shared" si="153"/>
        <v>0</v>
      </c>
      <c r="AE368" s="96"/>
      <c r="AF368" s="98"/>
      <c r="AG368" s="98"/>
      <c r="AH368" s="96"/>
      <c r="AI368" s="96"/>
      <c r="AJ368" s="96"/>
      <c r="AK368" s="99"/>
      <c r="AL368" s="9">
        <f t="shared" si="168"/>
        <v>0</v>
      </c>
      <c r="AM368" s="9">
        <f t="shared" si="169"/>
        <v>7</v>
      </c>
      <c r="AN368" s="9">
        <f t="shared" si="170"/>
        <v>0.125</v>
      </c>
      <c r="AO368" s="113"/>
      <c r="AP368" s="113"/>
      <c r="AQ368" s="113"/>
      <c r="AR368" s="113"/>
      <c r="AS368" s="34">
        <f t="shared" si="163"/>
        <v>44908</v>
      </c>
      <c r="AT368" s="14">
        <f t="shared" si="164"/>
        <v>0</v>
      </c>
      <c r="AU368" s="31"/>
      <c r="AV368" s="31"/>
      <c r="AW368" s="31"/>
      <c r="AX368" s="31"/>
      <c r="AY368" s="31"/>
      <c r="AZ368" s="31"/>
      <c r="BA368" s="31"/>
      <c r="BB368" s="31"/>
      <c r="BC368" s="31"/>
      <c r="BD368" s="31"/>
      <c r="BE368" s="31"/>
      <c r="BF368" s="31"/>
      <c r="BG368" s="31"/>
      <c r="BH368" s="31"/>
      <c r="BI368" s="31"/>
      <c r="BJ368" s="31"/>
      <c r="BK368" s="31"/>
      <c r="BL368" s="31"/>
      <c r="BM368" s="31"/>
      <c r="BN368" s="31"/>
      <c r="BO368" s="31"/>
      <c r="BP368" s="31"/>
      <c r="BQ368" s="31"/>
      <c r="BR368" s="31"/>
      <c r="BS368" s="31"/>
      <c r="BT368" s="31"/>
      <c r="BU368" s="35">
        <f t="shared" si="165"/>
        <v>0</v>
      </c>
    </row>
    <row r="369" spans="1:73" ht="27" customHeight="1" x14ac:dyDescent="0.15">
      <c r="A369" s="29">
        <f t="shared" si="171"/>
        <v>44909</v>
      </c>
      <c r="B369" s="13">
        <f t="shared" si="159"/>
        <v>51</v>
      </c>
      <c r="C369" s="13">
        <f t="shared" si="160"/>
        <v>3</v>
      </c>
      <c r="D369" s="88">
        <f t="shared" si="161"/>
        <v>1.25</v>
      </c>
      <c r="E369" s="70">
        <f t="shared" si="154"/>
        <v>0</v>
      </c>
      <c r="F369" s="70">
        <f t="shared" si="155"/>
        <v>0</v>
      </c>
      <c r="G369" s="89">
        <f t="shared" si="156"/>
        <v>1</v>
      </c>
      <c r="H369" s="70">
        <f t="shared" si="146"/>
        <v>1</v>
      </c>
      <c r="I369" s="71">
        <f t="shared" si="166"/>
        <v>0</v>
      </c>
      <c r="J369" s="96"/>
      <c r="K369" s="96"/>
      <c r="L369" s="96"/>
      <c r="M369" s="96"/>
      <c r="N369" s="97"/>
      <c r="O369" s="97"/>
      <c r="P369" s="108">
        <f t="shared" si="162"/>
        <v>0</v>
      </c>
      <c r="Q369" s="75">
        <f t="shared" si="147"/>
        <v>0</v>
      </c>
      <c r="R369" s="91">
        <f>(SUMIF($B$21:B369,B369,$Q$21:Q369))</f>
        <v>0</v>
      </c>
      <c r="S369" s="93">
        <f t="shared" si="172"/>
        <v>-2.4166666666666665</v>
      </c>
      <c r="T369" s="32">
        <f t="shared" si="148"/>
        <v>0</v>
      </c>
      <c r="U369" s="94">
        <f t="shared" si="149"/>
        <v>0</v>
      </c>
      <c r="V369" s="9">
        <f t="shared" si="157"/>
        <v>0</v>
      </c>
      <c r="W369" s="9">
        <f t="shared" si="150"/>
        <v>0</v>
      </c>
      <c r="X369" s="9">
        <f t="shared" si="158"/>
        <v>0</v>
      </c>
      <c r="Y369" s="93">
        <f t="shared" si="151"/>
        <v>0</v>
      </c>
      <c r="Z369" s="93">
        <f t="shared" si="152"/>
        <v>0</v>
      </c>
      <c r="AA369" s="9">
        <f t="shared" si="167"/>
        <v>0</v>
      </c>
      <c r="AB369" s="100"/>
      <c r="AC369" s="101"/>
      <c r="AD369" s="9">
        <f t="shared" si="153"/>
        <v>0</v>
      </c>
      <c r="AE369" s="96"/>
      <c r="AF369" s="98"/>
      <c r="AG369" s="98"/>
      <c r="AH369" s="96"/>
      <c r="AI369" s="96"/>
      <c r="AJ369" s="96"/>
      <c r="AK369" s="99"/>
      <c r="AL369" s="9">
        <f t="shared" si="168"/>
        <v>0</v>
      </c>
      <c r="AM369" s="9">
        <f t="shared" si="169"/>
        <v>7</v>
      </c>
      <c r="AN369" s="9">
        <f t="shared" si="170"/>
        <v>0.125</v>
      </c>
      <c r="AO369" s="113"/>
      <c r="AP369" s="113"/>
      <c r="AQ369" s="113"/>
      <c r="AR369" s="113"/>
      <c r="AS369" s="34">
        <f t="shared" si="163"/>
        <v>44909</v>
      </c>
      <c r="AT369" s="14">
        <f t="shared" si="164"/>
        <v>0</v>
      </c>
      <c r="AU369" s="31"/>
      <c r="AV369" s="31"/>
      <c r="AW369" s="31"/>
      <c r="AX369" s="31"/>
      <c r="AY369" s="31"/>
      <c r="AZ369" s="31"/>
      <c r="BA369" s="31"/>
      <c r="BB369" s="31"/>
      <c r="BC369" s="31"/>
      <c r="BD369" s="31"/>
      <c r="BE369" s="31"/>
      <c r="BF369" s="31"/>
      <c r="BG369" s="31"/>
      <c r="BH369" s="31"/>
      <c r="BI369" s="31"/>
      <c r="BJ369" s="31"/>
      <c r="BK369" s="31"/>
      <c r="BL369" s="31"/>
      <c r="BM369" s="31"/>
      <c r="BN369" s="31"/>
      <c r="BO369" s="31"/>
      <c r="BP369" s="31"/>
      <c r="BQ369" s="31"/>
      <c r="BR369" s="31"/>
      <c r="BS369" s="31"/>
      <c r="BT369" s="31"/>
      <c r="BU369" s="35">
        <f t="shared" si="165"/>
        <v>0</v>
      </c>
    </row>
    <row r="370" spans="1:73" ht="27" customHeight="1" x14ac:dyDescent="0.15">
      <c r="A370" s="29">
        <f t="shared" si="171"/>
        <v>44910</v>
      </c>
      <c r="B370" s="13">
        <f t="shared" si="159"/>
        <v>51</v>
      </c>
      <c r="C370" s="13">
        <f t="shared" si="160"/>
        <v>4</v>
      </c>
      <c r="D370" s="88">
        <f t="shared" si="161"/>
        <v>1.25</v>
      </c>
      <c r="E370" s="70">
        <f t="shared" si="154"/>
        <v>0</v>
      </c>
      <c r="F370" s="70">
        <f t="shared" si="155"/>
        <v>0</v>
      </c>
      <c r="G370" s="89">
        <f t="shared" si="156"/>
        <v>1</v>
      </c>
      <c r="H370" s="70">
        <f t="shared" si="146"/>
        <v>1</v>
      </c>
      <c r="I370" s="71">
        <f t="shared" si="166"/>
        <v>0</v>
      </c>
      <c r="J370" s="96"/>
      <c r="K370" s="96"/>
      <c r="L370" s="96"/>
      <c r="M370" s="96"/>
      <c r="N370" s="97"/>
      <c r="O370" s="97"/>
      <c r="P370" s="108">
        <f t="shared" si="162"/>
        <v>0</v>
      </c>
      <c r="Q370" s="75">
        <f t="shared" si="147"/>
        <v>0</v>
      </c>
      <c r="R370" s="91">
        <f>(SUMIF($B$21:B370,B370,$Q$21:Q370))</f>
        <v>0</v>
      </c>
      <c r="S370" s="93">
        <f t="shared" si="172"/>
        <v>-2.4166666666666665</v>
      </c>
      <c r="T370" s="32">
        <f t="shared" si="148"/>
        <v>0</v>
      </c>
      <c r="U370" s="94">
        <f t="shared" si="149"/>
        <v>0</v>
      </c>
      <c r="V370" s="9">
        <f t="shared" si="157"/>
        <v>0</v>
      </c>
      <c r="W370" s="9">
        <f t="shared" si="150"/>
        <v>0</v>
      </c>
      <c r="X370" s="9">
        <f t="shared" si="158"/>
        <v>0</v>
      </c>
      <c r="Y370" s="93">
        <f t="shared" si="151"/>
        <v>0</v>
      </c>
      <c r="Z370" s="93">
        <f t="shared" si="152"/>
        <v>0</v>
      </c>
      <c r="AA370" s="9">
        <f t="shared" si="167"/>
        <v>0</v>
      </c>
      <c r="AB370" s="100"/>
      <c r="AC370" s="101"/>
      <c r="AD370" s="9">
        <f t="shared" si="153"/>
        <v>0</v>
      </c>
      <c r="AE370" s="96"/>
      <c r="AF370" s="98"/>
      <c r="AG370" s="98"/>
      <c r="AH370" s="96"/>
      <c r="AI370" s="96"/>
      <c r="AJ370" s="96"/>
      <c r="AK370" s="99"/>
      <c r="AL370" s="9">
        <f t="shared" si="168"/>
        <v>0</v>
      </c>
      <c r="AM370" s="9">
        <f t="shared" si="169"/>
        <v>7</v>
      </c>
      <c r="AN370" s="9">
        <f t="shared" si="170"/>
        <v>0.125</v>
      </c>
      <c r="AO370" s="113"/>
      <c r="AP370" s="113"/>
      <c r="AQ370" s="113"/>
      <c r="AR370" s="113"/>
      <c r="AS370" s="34">
        <f t="shared" si="163"/>
        <v>44910</v>
      </c>
      <c r="AT370" s="14">
        <f t="shared" si="164"/>
        <v>0</v>
      </c>
      <c r="AU370" s="31"/>
      <c r="AV370" s="31"/>
      <c r="AW370" s="31"/>
      <c r="AX370" s="31"/>
      <c r="AY370" s="31"/>
      <c r="AZ370" s="31"/>
      <c r="BA370" s="31"/>
      <c r="BB370" s="31"/>
      <c r="BC370" s="31"/>
      <c r="BD370" s="31"/>
      <c r="BE370" s="31"/>
      <c r="BF370" s="31"/>
      <c r="BG370" s="31"/>
      <c r="BH370" s="31"/>
      <c r="BI370" s="31"/>
      <c r="BJ370" s="31"/>
      <c r="BK370" s="31"/>
      <c r="BL370" s="31"/>
      <c r="BM370" s="31"/>
      <c r="BN370" s="31"/>
      <c r="BO370" s="31"/>
      <c r="BP370" s="31"/>
      <c r="BQ370" s="31"/>
      <c r="BR370" s="31"/>
      <c r="BS370" s="31"/>
      <c r="BT370" s="31"/>
      <c r="BU370" s="35">
        <f t="shared" si="165"/>
        <v>0</v>
      </c>
    </row>
    <row r="371" spans="1:73" ht="27" customHeight="1" x14ac:dyDescent="0.15">
      <c r="A371" s="29">
        <f t="shared" si="171"/>
        <v>44911</v>
      </c>
      <c r="B371" s="13">
        <f t="shared" si="159"/>
        <v>51</v>
      </c>
      <c r="C371" s="13">
        <f t="shared" si="160"/>
        <v>5</v>
      </c>
      <c r="D371" s="88">
        <f t="shared" si="161"/>
        <v>1.25</v>
      </c>
      <c r="E371" s="70">
        <f t="shared" si="154"/>
        <v>0</v>
      </c>
      <c r="F371" s="70">
        <f t="shared" si="155"/>
        <v>0</v>
      </c>
      <c r="G371" s="89">
        <f t="shared" si="156"/>
        <v>1</v>
      </c>
      <c r="H371" s="70">
        <f t="shared" si="146"/>
        <v>1</v>
      </c>
      <c r="I371" s="71">
        <f t="shared" si="166"/>
        <v>0</v>
      </c>
      <c r="J371" s="96"/>
      <c r="K371" s="96"/>
      <c r="L371" s="96"/>
      <c r="M371" s="96"/>
      <c r="N371" s="97"/>
      <c r="O371" s="97"/>
      <c r="P371" s="108">
        <f t="shared" si="162"/>
        <v>0</v>
      </c>
      <c r="Q371" s="75">
        <f t="shared" si="147"/>
        <v>0</v>
      </c>
      <c r="R371" s="91">
        <f>(SUMIF($B$21:B371,B371,$Q$21:Q371))</f>
        <v>0</v>
      </c>
      <c r="S371" s="93">
        <f t="shared" si="172"/>
        <v>-2.4166666666666665</v>
      </c>
      <c r="T371" s="32">
        <f t="shared" si="148"/>
        <v>0</v>
      </c>
      <c r="U371" s="94">
        <f t="shared" si="149"/>
        <v>0</v>
      </c>
      <c r="V371" s="9">
        <f t="shared" si="157"/>
        <v>0</v>
      </c>
      <c r="W371" s="9">
        <f t="shared" si="150"/>
        <v>0</v>
      </c>
      <c r="X371" s="9">
        <f t="shared" si="158"/>
        <v>0</v>
      </c>
      <c r="Y371" s="93">
        <f t="shared" si="151"/>
        <v>0</v>
      </c>
      <c r="Z371" s="93">
        <f t="shared" si="152"/>
        <v>0</v>
      </c>
      <c r="AA371" s="9">
        <f t="shared" si="167"/>
        <v>0</v>
      </c>
      <c r="AB371" s="100"/>
      <c r="AC371" s="101"/>
      <c r="AD371" s="9">
        <f t="shared" si="153"/>
        <v>0</v>
      </c>
      <c r="AE371" s="96"/>
      <c r="AF371" s="98"/>
      <c r="AG371" s="98"/>
      <c r="AH371" s="96"/>
      <c r="AI371" s="96"/>
      <c r="AJ371" s="96"/>
      <c r="AK371" s="99"/>
      <c r="AL371" s="9">
        <f t="shared" si="168"/>
        <v>0</v>
      </c>
      <c r="AM371" s="9">
        <f t="shared" si="169"/>
        <v>7</v>
      </c>
      <c r="AN371" s="9">
        <f t="shared" si="170"/>
        <v>0.125</v>
      </c>
      <c r="AO371" s="113"/>
      <c r="AP371" s="113"/>
      <c r="AQ371" s="113"/>
      <c r="AR371" s="113"/>
      <c r="AS371" s="34">
        <f t="shared" si="163"/>
        <v>44911</v>
      </c>
      <c r="AT371" s="14">
        <f t="shared" si="164"/>
        <v>0</v>
      </c>
      <c r="AU371" s="31"/>
      <c r="AV371" s="31"/>
      <c r="AW371" s="31"/>
      <c r="AX371" s="31"/>
      <c r="AY371" s="31"/>
      <c r="AZ371" s="31"/>
      <c r="BA371" s="31"/>
      <c r="BB371" s="31"/>
      <c r="BC371" s="31"/>
      <c r="BD371" s="31"/>
      <c r="BE371" s="31"/>
      <c r="BF371" s="31"/>
      <c r="BG371" s="31"/>
      <c r="BH371" s="31"/>
      <c r="BI371" s="31"/>
      <c r="BJ371" s="31"/>
      <c r="BK371" s="31"/>
      <c r="BL371" s="31"/>
      <c r="BM371" s="31"/>
      <c r="BN371" s="31"/>
      <c r="BO371" s="31"/>
      <c r="BP371" s="31"/>
      <c r="BQ371" s="31"/>
      <c r="BR371" s="31"/>
      <c r="BS371" s="31"/>
      <c r="BT371" s="31"/>
      <c r="BU371" s="35">
        <f t="shared" si="165"/>
        <v>0</v>
      </c>
    </row>
    <row r="372" spans="1:73" ht="27" customHeight="1" x14ac:dyDescent="0.15">
      <c r="A372" s="29">
        <f t="shared" si="171"/>
        <v>44912</v>
      </c>
      <c r="B372" s="13">
        <f t="shared" si="159"/>
        <v>51</v>
      </c>
      <c r="C372" s="13">
        <f t="shared" si="160"/>
        <v>6</v>
      </c>
      <c r="D372" s="88">
        <f t="shared" si="161"/>
        <v>1.25</v>
      </c>
      <c r="E372" s="70">
        <f t="shared" si="154"/>
        <v>0</v>
      </c>
      <c r="F372" s="70">
        <f t="shared" si="155"/>
        <v>0</v>
      </c>
      <c r="G372" s="89">
        <f t="shared" si="156"/>
        <v>1</v>
      </c>
      <c r="H372" s="70">
        <f t="shared" si="146"/>
        <v>1</v>
      </c>
      <c r="I372" s="71">
        <f t="shared" si="166"/>
        <v>0</v>
      </c>
      <c r="J372" s="96"/>
      <c r="K372" s="96"/>
      <c r="L372" s="96"/>
      <c r="M372" s="96"/>
      <c r="N372" s="97"/>
      <c r="O372" s="97"/>
      <c r="P372" s="108">
        <f t="shared" si="162"/>
        <v>0</v>
      </c>
      <c r="Q372" s="75">
        <f t="shared" si="147"/>
        <v>0</v>
      </c>
      <c r="R372" s="91">
        <f>(SUMIF($B$21:B372,B372,$Q$21:Q372))</f>
        <v>0</v>
      </c>
      <c r="S372" s="93">
        <f t="shared" si="172"/>
        <v>-2.4166666666666665</v>
      </c>
      <c r="T372" s="32">
        <f t="shared" si="148"/>
        <v>0</v>
      </c>
      <c r="U372" s="94">
        <f t="shared" si="149"/>
        <v>0</v>
      </c>
      <c r="V372" s="9">
        <f t="shared" si="157"/>
        <v>0</v>
      </c>
      <c r="W372" s="9">
        <f t="shared" si="150"/>
        <v>0</v>
      </c>
      <c r="X372" s="9">
        <f t="shared" si="158"/>
        <v>0</v>
      </c>
      <c r="Y372" s="93">
        <f t="shared" si="151"/>
        <v>0</v>
      </c>
      <c r="Z372" s="93">
        <f t="shared" si="152"/>
        <v>0</v>
      </c>
      <c r="AA372" s="9">
        <f t="shared" si="167"/>
        <v>0</v>
      </c>
      <c r="AB372" s="100"/>
      <c r="AC372" s="101"/>
      <c r="AD372" s="9">
        <f t="shared" si="153"/>
        <v>0</v>
      </c>
      <c r="AE372" s="96"/>
      <c r="AF372" s="98"/>
      <c r="AG372" s="98"/>
      <c r="AH372" s="96"/>
      <c r="AI372" s="96"/>
      <c r="AJ372" s="96"/>
      <c r="AK372" s="99"/>
      <c r="AL372" s="9">
        <f t="shared" si="168"/>
        <v>0</v>
      </c>
      <c r="AM372" s="9">
        <f t="shared" si="169"/>
        <v>7</v>
      </c>
      <c r="AN372" s="9">
        <f t="shared" si="170"/>
        <v>0.125</v>
      </c>
      <c r="AO372" s="113"/>
      <c r="AP372" s="113"/>
      <c r="AQ372" s="113"/>
      <c r="AR372" s="113"/>
      <c r="AS372" s="34">
        <f t="shared" si="163"/>
        <v>44912</v>
      </c>
      <c r="AT372" s="14">
        <f t="shared" si="164"/>
        <v>0</v>
      </c>
      <c r="AU372" s="31"/>
      <c r="AV372" s="31"/>
      <c r="AW372" s="31"/>
      <c r="AX372" s="31"/>
      <c r="AY372" s="31"/>
      <c r="AZ372" s="31"/>
      <c r="BA372" s="31"/>
      <c r="BB372" s="31"/>
      <c r="BC372" s="31"/>
      <c r="BD372" s="31"/>
      <c r="BE372" s="31"/>
      <c r="BF372" s="31"/>
      <c r="BG372" s="31"/>
      <c r="BH372" s="31"/>
      <c r="BI372" s="31"/>
      <c r="BJ372" s="31"/>
      <c r="BK372" s="31"/>
      <c r="BL372" s="31"/>
      <c r="BM372" s="31"/>
      <c r="BN372" s="31"/>
      <c r="BO372" s="31"/>
      <c r="BP372" s="31"/>
      <c r="BQ372" s="31"/>
      <c r="BR372" s="31"/>
      <c r="BS372" s="31"/>
      <c r="BT372" s="31"/>
      <c r="BU372" s="35">
        <f t="shared" si="165"/>
        <v>0</v>
      </c>
    </row>
    <row r="373" spans="1:73" ht="27" customHeight="1" x14ac:dyDescent="0.15">
      <c r="A373" s="29">
        <f t="shared" si="171"/>
        <v>44913</v>
      </c>
      <c r="B373" s="13">
        <f t="shared" si="159"/>
        <v>51</v>
      </c>
      <c r="C373" s="13">
        <f t="shared" si="160"/>
        <v>7</v>
      </c>
      <c r="D373" s="88">
        <f t="shared" si="161"/>
        <v>1.25</v>
      </c>
      <c r="E373" s="70">
        <f t="shared" si="154"/>
        <v>0</v>
      </c>
      <c r="F373" s="70">
        <f t="shared" si="155"/>
        <v>0</v>
      </c>
      <c r="G373" s="89">
        <f t="shared" si="156"/>
        <v>1.5</v>
      </c>
      <c r="H373" s="70">
        <f t="shared" si="146"/>
        <v>1</v>
      </c>
      <c r="I373" s="71">
        <f t="shared" si="166"/>
        <v>0</v>
      </c>
      <c r="J373" s="96"/>
      <c r="K373" s="96"/>
      <c r="L373" s="96"/>
      <c r="M373" s="96"/>
      <c r="N373" s="97"/>
      <c r="O373" s="97"/>
      <c r="P373" s="108">
        <f t="shared" si="162"/>
        <v>0</v>
      </c>
      <c r="Q373" s="75">
        <f t="shared" si="147"/>
        <v>0</v>
      </c>
      <c r="R373" s="91">
        <f>(SUMIF($B$21:B373,B373,$Q$21:Q373))</f>
        <v>0</v>
      </c>
      <c r="S373" s="93">
        <f t="shared" si="172"/>
        <v>-2.4166666666666665</v>
      </c>
      <c r="T373" s="32">
        <f t="shared" si="148"/>
        <v>0</v>
      </c>
      <c r="U373" s="94">
        <f t="shared" si="149"/>
        <v>0</v>
      </c>
      <c r="V373" s="9">
        <f t="shared" si="157"/>
        <v>0</v>
      </c>
      <c r="W373" s="9">
        <f t="shared" si="150"/>
        <v>0</v>
      </c>
      <c r="X373" s="9">
        <f t="shared" si="158"/>
        <v>0</v>
      </c>
      <c r="Y373" s="93">
        <f t="shared" si="151"/>
        <v>0</v>
      </c>
      <c r="Z373" s="93">
        <f t="shared" si="152"/>
        <v>0</v>
      </c>
      <c r="AA373" s="9">
        <f t="shared" si="167"/>
        <v>0</v>
      </c>
      <c r="AB373" s="100"/>
      <c r="AC373" s="101"/>
      <c r="AD373" s="9">
        <f t="shared" si="153"/>
        <v>0</v>
      </c>
      <c r="AE373" s="96"/>
      <c r="AF373" s="98"/>
      <c r="AG373" s="98"/>
      <c r="AH373" s="96"/>
      <c r="AI373" s="96"/>
      <c r="AJ373" s="96"/>
      <c r="AK373" s="99"/>
      <c r="AL373" s="9">
        <f t="shared" si="168"/>
        <v>0</v>
      </c>
      <c r="AM373" s="9">
        <f t="shared" si="169"/>
        <v>7</v>
      </c>
      <c r="AN373" s="9">
        <f t="shared" si="170"/>
        <v>0.125</v>
      </c>
      <c r="AO373" s="113"/>
      <c r="AP373" s="113"/>
      <c r="AQ373" s="113"/>
      <c r="AR373" s="113"/>
      <c r="AS373" s="34">
        <f t="shared" si="163"/>
        <v>44913</v>
      </c>
      <c r="AT373" s="14">
        <f t="shared" si="164"/>
        <v>0</v>
      </c>
      <c r="AU373" s="31"/>
      <c r="AV373" s="31"/>
      <c r="AW373" s="31"/>
      <c r="AX373" s="31"/>
      <c r="AY373" s="31"/>
      <c r="AZ373" s="31"/>
      <c r="BA373" s="31"/>
      <c r="BB373" s="31"/>
      <c r="BC373" s="31"/>
      <c r="BD373" s="31"/>
      <c r="BE373" s="31"/>
      <c r="BF373" s="31"/>
      <c r="BG373" s="31"/>
      <c r="BH373" s="31"/>
      <c r="BI373" s="31"/>
      <c r="BJ373" s="31"/>
      <c r="BK373" s="31"/>
      <c r="BL373" s="31"/>
      <c r="BM373" s="31"/>
      <c r="BN373" s="31"/>
      <c r="BO373" s="31"/>
      <c r="BP373" s="31"/>
      <c r="BQ373" s="31"/>
      <c r="BR373" s="31"/>
      <c r="BS373" s="31"/>
      <c r="BT373" s="31"/>
      <c r="BU373" s="35">
        <f t="shared" si="165"/>
        <v>0</v>
      </c>
    </row>
    <row r="374" spans="1:73" ht="27" customHeight="1" x14ac:dyDescent="0.15">
      <c r="A374" s="29">
        <f t="shared" si="171"/>
        <v>44914</v>
      </c>
      <c r="B374" s="13">
        <f t="shared" si="159"/>
        <v>51</v>
      </c>
      <c r="C374" s="13">
        <f t="shared" si="160"/>
        <v>1</v>
      </c>
      <c r="D374" s="88">
        <f t="shared" si="161"/>
        <v>1.25</v>
      </c>
      <c r="E374" s="70">
        <f t="shared" si="154"/>
        <v>0</v>
      </c>
      <c r="F374" s="70">
        <f t="shared" si="155"/>
        <v>0</v>
      </c>
      <c r="G374" s="89">
        <f t="shared" si="156"/>
        <v>1</v>
      </c>
      <c r="H374" s="70">
        <f t="shared" si="146"/>
        <v>1</v>
      </c>
      <c r="I374" s="71">
        <f t="shared" si="166"/>
        <v>0</v>
      </c>
      <c r="J374" s="96"/>
      <c r="K374" s="96"/>
      <c r="L374" s="96"/>
      <c r="M374" s="96"/>
      <c r="N374" s="97"/>
      <c r="O374" s="97"/>
      <c r="P374" s="108">
        <f t="shared" si="162"/>
        <v>0</v>
      </c>
      <c r="Q374" s="75">
        <f t="shared" si="147"/>
        <v>0</v>
      </c>
      <c r="R374" s="91">
        <f>(SUMIF($B$21:B374,B374,$Q$21:Q374))</f>
        <v>0</v>
      </c>
      <c r="S374" s="93">
        <f t="shared" si="172"/>
        <v>-2.4166666666666665</v>
      </c>
      <c r="T374" s="32">
        <f t="shared" si="148"/>
        <v>0</v>
      </c>
      <c r="U374" s="94">
        <f t="shared" si="149"/>
        <v>0</v>
      </c>
      <c r="V374" s="9">
        <f t="shared" si="157"/>
        <v>0</v>
      </c>
      <c r="W374" s="9">
        <f t="shared" si="150"/>
        <v>0</v>
      </c>
      <c r="X374" s="9">
        <f t="shared" si="158"/>
        <v>0</v>
      </c>
      <c r="Y374" s="93">
        <f t="shared" si="151"/>
        <v>0</v>
      </c>
      <c r="Z374" s="93">
        <f t="shared" si="152"/>
        <v>0</v>
      </c>
      <c r="AA374" s="9">
        <f t="shared" si="167"/>
        <v>0</v>
      </c>
      <c r="AB374" s="100"/>
      <c r="AC374" s="101"/>
      <c r="AD374" s="9">
        <f t="shared" si="153"/>
        <v>0</v>
      </c>
      <c r="AE374" s="96"/>
      <c r="AF374" s="98"/>
      <c r="AG374" s="98"/>
      <c r="AH374" s="96"/>
      <c r="AI374" s="96"/>
      <c r="AJ374" s="96"/>
      <c r="AK374" s="99"/>
      <c r="AL374" s="9">
        <f t="shared" si="168"/>
        <v>0</v>
      </c>
      <c r="AM374" s="9">
        <f t="shared" si="169"/>
        <v>7</v>
      </c>
      <c r="AN374" s="9">
        <f t="shared" si="170"/>
        <v>0.125</v>
      </c>
      <c r="AO374" s="113"/>
      <c r="AP374" s="113"/>
      <c r="AQ374" s="113"/>
      <c r="AR374" s="113"/>
      <c r="AS374" s="34">
        <f t="shared" si="163"/>
        <v>44914</v>
      </c>
      <c r="AT374" s="14">
        <f t="shared" si="164"/>
        <v>0</v>
      </c>
      <c r="AU374" s="31"/>
      <c r="AV374" s="31"/>
      <c r="AW374" s="31"/>
      <c r="AX374" s="31"/>
      <c r="AY374" s="31"/>
      <c r="AZ374" s="31"/>
      <c r="BA374" s="31"/>
      <c r="BB374" s="31"/>
      <c r="BC374" s="31"/>
      <c r="BD374" s="31"/>
      <c r="BE374" s="31"/>
      <c r="BF374" s="31"/>
      <c r="BG374" s="31"/>
      <c r="BH374" s="31"/>
      <c r="BI374" s="31"/>
      <c r="BJ374" s="31"/>
      <c r="BK374" s="31"/>
      <c r="BL374" s="31"/>
      <c r="BM374" s="31"/>
      <c r="BN374" s="31"/>
      <c r="BO374" s="31"/>
      <c r="BP374" s="31"/>
      <c r="BQ374" s="31"/>
      <c r="BR374" s="31"/>
      <c r="BS374" s="31"/>
      <c r="BT374" s="31"/>
      <c r="BU374" s="35">
        <f t="shared" si="165"/>
        <v>0</v>
      </c>
    </row>
    <row r="375" spans="1:73" ht="27" customHeight="1" x14ac:dyDescent="0.15">
      <c r="A375" s="29">
        <f t="shared" si="171"/>
        <v>44915</v>
      </c>
      <c r="B375" s="13">
        <f t="shared" si="159"/>
        <v>52</v>
      </c>
      <c r="C375" s="13">
        <f t="shared" si="160"/>
        <v>2</v>
      </c>
      <c r="D375" s="88">
        <f t="shared" si="161"/>
        <v>1.25</v>
      </c>
      <c r="E375" s="70">
        <f t="shared" si="154"/>
        <v>0</v>
      </c>
      <c r="F375" s="70">
        <f t="shared" si="155"/>
        <v>0</v>
      </c>
      <c r="G375" s="89">
        <f t="shared" si="156"/>
        <v>1</v>
      </c>
      <c r="H375" s="70">
        <f t="shared" si="146"/>
        <v>1</v>
      </c>
      <c r="I375" s="71">
        <f t="shared" si="166"/>
        <v>0</v>
      </c>
      <c r="J375" s="96"/>
      <c r="K375" s="96"/>
      <c r="L375" s="96"/>
      <c r="M375" s="96"/>
      <c r="N375" s="97"/>
      <c r="O375" s="97"/>
      <c r="P375" s="108">
        <f t="shared" si="162"/>
        <v>0</v>
      </c>
      <c r="Q375" s="75">
        <f t="shared" si="147"/>
        <v>0</v>
      </c>
      <c r="R375" s="91">
        <f>(SUMIF($B$21:B375,B375,$Q$21:Q375))</f>
        <v>0</v>
      </c>
      <c r="S375" s="93">
        <f t="shared" si="172"/>
        <v>-2.4166666666666665</v>
      </c>
      <c r="T375" s="32">
        <f t="shared" si="148"/>
        <v>0</v>
      </c>
      <c r="U375" s="94">
        <f t="shared" si="149"/>
        <v>0</v>
      </c>
      <c r="V375" s="9">
        <f t="shared" si="157"/>
        <v>0</v>
      </c>
      <c r="W375" s="9">
        <f t="shared" si="150"/>
        <v>0</v>
      </c>
      <c r="X375" s="9">
        <f t="shared" si="158"/>
        <v>0</v>
      </c>
      <c r="Y375" s="93">
        <f t="shared" si="151"/>
        <v>0</v>
      </c>
      <c r="Z375" s="93">
        <f t="shared" si="152"/>
        <v>0</v>
      </c>
      <c r="AA375" s="9">
        <f t="shared" si="167"/>
        <v>0</v>
      </c>
      <c r="AB375" s="100"/>
      <c r="AC375" s="101"/>
      <c r="AD375" s="9">
        <f t="shared" si="153"/>
        <v>0</v>
      </c>
      <c r="AE375" s="96"/>
      <c r="AF375" s="98"/>
      <c r="AG375" s="98"/>
      <c r="AH375" s="96"/>
      <c r="AI375" s="96"/>
      <c r="AJ375" s="96"/>
      <c r="AK375" s="99"/>
      <c r="AL375" s="9">
        <f t="shared" si="168"/>
        <v>0</v>
      </c>
      <c r="AM375" s="9">
        <f t="shared" si="169"/>
        <v>7</v>
      </c>
      <c r="AN375" s="9">
        <f t="shared" si="170"/>
        <v>0.125</v>
      </c>
      <c r="AO375" s="113"/>
      <c r="AP375" s="113"/>
      <c r="AQ375" s="113"/>
      <c r="AR375" s="113"/>
      <c r="AS375" s="34">
        <f t="shared" si="163"/>
        <v>44915</v>
      </c>
      <c r="AT375" s="14">
        <f t="shared" si="164"/>
        <v>0</v>
      </c>
      <c r="AU375" s="31"/>
      <c r="AV375" s="31"/>
      <c r="AW375" s="31"/>
      <c r="AX375" s="31"/>
      <c r="AY375" s="31"/>
      <c r="AZ375" s="31"/>
      <c r="BA375" s="31"/>
      <c r="BB375" s="31"/>
      <c r="BC375" s="31"/>
      <c r="BD375" s="31"/>
      <c r="BE375" s="31"/>
      <c r="BF375" s="31"/>
      <c r="BG375" s="31"/>
      <c r="BH375" s="31"/>
      <c r="BI375" s="31"/>
      <c r="BJ375" s="31"/>
      <c r="BK375" s="31"/>
      <c r="BL375" s="31"/>
      <c r="BM375" s="31"/>
      <c r="BN375" s="31"/>
      <c r="BO375" s="31"/>
      <c r="BP375" s="31"/>
      <c r="BQ375" s="31"/>
      <c r="BR375" s="31"/>
      <c r="BS375" s="31"/>
      <c r="BT375" s="31"/>
      <c r="BU375" s="35">
        <f t="shared" si="165"/>
        <v>0</v>
      </c>
    </row>
    <row r="376" spans="1:73" ht="27" customHeight="1" x14ac:dyDescent="0.15">
      <c r="A376" s="29">
        <f t="shared" si="171"/>
        <v>44916</v>
      </c>
      <c r="B376" s="13">
        <f t="shared" si="159"/>
        <v>52</v>
      </c>
      <c r="C376" s="13">
        <f t="shared" si="160"/>
        <v>3</v>
      </c>
      <c r="D376" s="88">
        <f t="shared" si="161"/>
        <v>1.25</v>
      </c>
      <c r="E376" s="70">
        <f t="shared" si="154"/>
        <v>0</v>
      </c>
      <c r="F376" s="70">
        <f t="shared" si="155"/>
        <v>0</v>
      </c>
      <c r="G376" s="89">
        <f t="shared" si="156"/>
        <v>1</v>
      </c>
      <c r="H376" s="70">
        <f t="shared" si="146"/>
        <v>1</v>
      </c>
      <c r="I376" s="71">
        <f t="shared" si="166"/>
        <v>0</v>
      </c>
      <c r="J376" s="96"/>
      <c r="K376" s="96"/>
      <c r="L376" s="96"/>
      <c r="M376" s="96"/>
      <c r="N376" s="97"/>
      <c r="O376" s="97"/>
      <c r="P376" s="108">
        <f t="shared" si="162"/>
        <v>0</v>
      </c>
      <c r="Q376" s="75">
        <f t="shared" si="147"/>
        <v>0</v>
      </c>
      <c r="R376" s="91">
        <f>(SUMIF($B$21:B376,B376,$Q$21:Q376))</f>
        <v>0</v>
      </c>
      <c r="S376" s="93">
        <f t="shared" si="172"/>
        <v>-2.4166666666666665</v>
      </c>
      <c r="T376" s="32">
        <f t="shared" si="148"/>
        <v>0</v>
      </c>
      <c r="U376" s="94">
        <f t="shared" si="149"/>
        <v>0</v>
      </c>
      <c r="V376" s="9">
        <f t="shared" si="157"/>
        <v>0</v>
      </c>
      <c r="W376" s="9">
        <f t="shared" si="150"/>
        <v>0</v>
      </c>
      <c r="X376" s="9">
        <f t="shared" si="158"/>
        <v>0</v>
      </c>
      <c r="Y376" s="93">
        <f t="shared" si="151"/>
        <v>0</v>
      </c>
      <c r="Z376" s="93">
        <f t="shared" si="152"/>
        <v>0</v>
      </c>
      <c r="AA376" s="9">
        <f t="shared" si="167"/>
        <v>0</v>
      </c>
      <c r="AB376" s="100"/>
      <c r="AC376" s="101"/>
      <c r="AD376" s="9">
        <f t="shared" si="153"/>
        <v>0</v>
      </c>
      <c r="AE376" s="96"/>
      <c r="AF376" s="98"/>
      <c r="AG376" s="98"/>
      <c r="AH376" s="96"/>
      <c r="AI376" s="96"/>
      <c r="AJ376" s="96"/>
      <c r="AK376" s="99"/>
      <c r="AL376" s="9">
        <f t="shared" si="168"/>
        <v>0</v>
      </c>
      <c r="AM376" s="9">
        <f t="shared" si="169"/>
        <v>7</v>
      </c>
      <c r="AN376" s="9">
        <f t="shared" si="170"/>
        <v>0.125</v>
      </c>
      <c r="AO376" s="113"/>
      <c r="AP376" s="113"/>
      <c r="AQ376" s="113"/>
      <c r="AR376" s="113"/>
      <c r="AS376" s="34">
        <f t="shared" si="163"/>
        <v>44916</v>
      </c>
      <c r="AT376" s="14">
        <f t="shared" si="164"/>
        <v>0</v>
      </c>
      <c r="AU376" s="31"/>
      <c r="AV376" s="31"/>
      <c r="AW376" s="31"/>
      <c r="AX376" s="31"/>
      <c r="AY376" s="31"/>
      <c r="AZ376" s="31"/>
      <c r="BA376" s="31"/>
      <c r="BB376" s="31"/>
      <c r="BC376" s="31"/>
      <c r="BD376" s="31"/>
      <c r="BE376" s="31"/>
      <c r="BF376" s="31"/>
      <c r="BG376" s="31"/>
      <c r="BH376" s="31"/>
      <c r="BI376" s="31"/>
      <c r="BJ376" s="31"/>
      <c r="BK376" s="31"/>
      <c r="BL376" s="31"/>
      <c r="BM376" s="31"/>
      <c r="BN376" s="31"/>
      <c r="BO376" s="31"/>
      <c r="BP376" s="31"/>
      <c r="BQ376" s="31"/>
      <c r="BR376" s="31"/>
      <c r="BS376" s="31"/>
      <c r="BT376" s="31"/>
      <c r="BU376" s="35">
        <f t="shared" si="165"/>
        <v>0</v>
      </c>
    </row>
    <row r="377" spans="1:73" ht="27" customHeight="1" x14ac:dyDescent="0.15">
      <c r="A377" s="29">
        <f t="shared" si="171"/>
        <v>44917</v>
      </c>
      <c r="B377" s="13">
        <f t="shared" si="159"/>
        <v>52</v>
      </c>
      <c r="C377" s="13">
        <f t="shared" si="160"/>
        <v>4</v>
      </c>
      <c r="D377" s="88">
        <f t="shared" si="161"/>
        <v>1.25</v>
      </c>
      <c r="E377" s="70">
        <f t="shared" si="154"/>
        <v>0</v>
      </c>
      <c r="F377" s="70">
        <f t="shared" si="155"/>
        <v>0</v>
      </c>
      <c r="G377" s="89">
        <f t="shared" si="156"/>
        <v>1</v>
      </c>
      <c r="H377" s="70">
        <f t="shared" si="146"/>
        <v>1</v>
      </c>
      <c r="I377" s="71">
        <f t="shared" si="166"/>
        <v>0</v>
      </c>
      <c r="J377" s="96"/>
      <c r="K377" s="96"/>
      <c r="L377" s="96"/>
      <c r="M377" s="96"/>
      <c r="N377" s="97"/>
      <c r="O377" s="97"/>
      <c r="P377" s="108">
        <f t="shared" si="162"/>
        <v>0</v>
      </c>
      <c r="Q377" s="75">
        <f t="shared" si="147"/>
        <v>0</v>
      </c>
      <c r="R377" s="91">
        <f>(SUMIF($B$21:B377,B377,$Q$21:Q377))</f>
        <v>0</v>
      </c>
      <c r="S377" s="93">
        <f t="shared" si="172"/>
        <v>-2.4166666666666665</v>
      </c>
      <c r="T377" s="32">
        <f t="shared" si="148"/>
        <v>0</v>
      </c>
      <c r="U377" s="94">
        <f t="shared" si="149"/>
        <v>0</v>
      </c>
      <c r="V377" s="9">
        <f t="shared" si="157"/>
        <v>0</v>
      </c>
      <c r="W377" s="9">
        <f t="shared" si="150"/>
        <v>0</v>
      </c>
      <c r="X377" s="9">
        <f t="shared" si="158"/>
        <v>0</v>
      </c>
      <c r="Y377" s="93">
        <f t="shared" si="151"/>
        <v>0</v>
      </c>
      <c r="Z377" s="93">
        <f t="shared" si="152"/>
        <v>0</v>
      </c>
      <c r="AA377" s="9">
        <f t="shared" si="167"/>
        <v>0</v>
      </c>
      <c r="AB377" s="100"/>
      <c r="AC377" s="101"/>
      <c r="AD377" s="9">
        <f t="shared" si="153"/>
        <v>0</v>
      </c>
      <c r="AE377" s="96"/>
      <c r="AF377" s="98"/>
      <c r="AG377" s="98"/>
      <c r="AH377" s="96"/>
      <c r="AI377" s="96"/>
      <c r="AJ377" s="96"/>
      <c r="AK377" s="99"/>
      <c r="AL377" s="9">
        <f t="shared" si="168"/>
        <v>0</v>
      </c>
      <c r="AM377" s="9">
        <f t="shared" si="169"/>
        <v>7</v>
      </c>
      <c r="AN377" s="9">
        <f t="shared" si="170"/>
        <v>0.125</v>
      </c>
      <c r="AO377" s="113"/>
      <c r="AP377" s="113"/>
      <c r="AQ377" s="113"/>
      <c r="AR377" s="113"/>
      <c r="AS377" s="34">
        <f t="shared" si="163"/>
        <v>44917</v>
      </c>
      <c r="AT377" s="14">
        <f t="shared" si="164"/>
        <v>0</v>
      </c>
      <c r="AU377" s="31"/>
      <c r="AV377" s="31"/>
      <c r="AW377" s="31"/>
      <c r="AX377" s="31"/>
      <c r="AY377" s="31"/>
      <c r="AZ377" s="31"/>
      <c r="BA377" s="31"/>
      <c r="BB377" s="31"/>
      <c r="BC377" s="31"/>
      <c r="BD377" s="31"/>
      <c r="BE377" s="31"/>
      <c r="BF377" s="31"/>
      <c r="BG377" s="31"/>
      <c r="BH377" s="31"/>
      <c r="BI377" s="31"/>
      <c r="BJ377" s="31"/>
      <c r="BK377" s="31"/>
      <c r="BL377" s="31"/>
      <c r="BM377" s="31"/>
      <c r="BN377" s="31"/>
      <c r="BO377" s="31"/>
      <c r="BP377" s="31"/>
      <c r="BQ377" s="31"/>
      <c r="BR377" s="31"/>
      <c r="BS377" s="31"/>
      <c r="BT377" s="31"/>
      <c r="BU377" s="35">
        <f t="shared" si="165"/>
        <v>0</v>
      </c>
    </row>
    <row r="378" spans="1:73" ht="27" customHeight="1" x14ac:dyDescent="0.15">
      <c r="A378" s="29">
        <f t="shared" si="171"/>
        <v>44918</v>
      </c>
      <c r="B378" s="13">
        <f t="shared" si="159"/>
        <v>52</v>
      </c>
      <c r="C378" s="13">
        <f t="shared" si="160"/>
        <v>5</v>
      </c>
      <c r="D378" s="88">
        <f t="shared" si="161"/>
        <v>1.25</v>
      </c>
      <c r="E378" s="70">
        <f t="shared" si="154"/>
        <v>0</v>
      </c>
      <c r="F378" s="70">
        <f t="shared" si="155"/>
        <v>0</v>
      </c>
      <c r="G378" s="89">
        <f t="shared" si="156"/>
        <v>1</v>
      </c>
      <c r="H378" s="70">
        <f t="shared" si="146"/>
        <v>1</v>
      </c>
      <c r="I378" s="71">
        <f t="shared" si="166"/>
        <v>0</v>
      </c>
      <c r="J378" s="96"/>
      <c r="K378" s="96"/>
      <c r="L378" s="96"/>
      <c r="M378" s="96"/>
      <c r="N378" s="97"/>
      <c r="O378" s="97"/>
      <c r="P378" s="108">
        <f t="shared" si="162"/>
        <v>0</v>
      </c>
      <c r="Q378" s="75">
        <f t="shared" si="147"/>
        <v>0</v>
      </c>
      <c r="R378" s="91">
        <f>(SUMIF($B$21:B378,B378,$Q$21:Q378))</f>
        <v>0</v>
      </c>
      <c r="S378" s="93">
        <f t="shared" si="172"/>
        <v>-2.4166666666666665</v>
      </c>
      <c r="T378" s="32">
        <f t="shared" si="148"/>
        <v>0</v>
      </c>
      <c r="U378" s="94">
        <f t="shared" si="149"/>
        <v>0</v>
      </c>
      <c r="V378" s="9">
        <f t="shared" si="157"/>
        <v>0</v>
      </c>
      <c r="W378" s="9">
        <f t="shared" si="150"/>
        <v>0</v>
      </c>
      <c r="X378" s="9">
        <f t="shared" si="158"/>
        <v>0</v>
      </c>
      <c r="Y378" s="93">
        <f t="shared" si="151"/>
        <v>0</v>
      </c>
      <c r="Z378" s="93">
        <f t="shared" si="152"/>
        <v>0</v>
      </c>
      <c r="AA378" s="9">
        <f t="shared" si="167"/>
        <v>0</v>
      </c>
      <c r="AB378" s="100"/>
      <c r="AC378" s="101"/>
      <c r="AD378" s="9">
        <f t="shared" si="153"/>
        <v>0</v>
      </c>
      <c r="AE378" s="96"/>
      <c r="AF378" s="98"/>
      <c r="AG378" s="98"/>
      <c r="AH378" s="96"/>
      <c r="AI378" s="96"/>
      <c r="AJ378" s="96"/>
      <c r="AK378" s="99"/>
      <c r="AL378" s="9">
        <f t="shared" si="168"/>
        <v>0</v>
      </c>
      <c r="AM378" s="9">
        <f t="shared" si="169"/>
        <v>7</v>
      </c>
      <c r="AN378" s="9">
        <f t="shared" si="170"/>
        <v>0.125</v>
      </c>
      <c r="AO378" s="113"/>
      <c r="AP378" s="113"/>
      <c r="AQ378" s="113"/>
      <c r="AR378" s="113"/>
      <c r="AS378" s="34">
        <f t="shared" si="163"/>
        <v>44918</v>
      </c>
      <c r="AT378" s="14">
        <f t="shared" si="164"/>
        <v>0</v>
      </c>
      <c r="AU378" s="31"/>
      <c r="AV378" s="31"/>
      <c r="AW378" s="31"/>
      <c r="AX378" s="31"/>
      <c r="AY378" s="31"/>
      <c r="AZ378" s="31"/>
      <c r="BA378" s="31"/>
      <c r="BB378" s="31"/>
      <c r="BC378" s="31"/>
      <c r="BD378" s="31"/>
      <c r="BE378" s="31"/>
      <c r="BF378" s="31"/>
      <c r="BG378" s="31"/>
      <c r="BH378" s="31"/>
      <c r="BI378" s="31"/>
      <c r="BJ378" s="31"/>
      <c r="BK378" s="31"/>
      <c r="BL378" s="31"/>
      <c r="BM378" s="31"/>
      <c r="BN378" s="31"/>
      <c r="BO378" s="31"/>
      <c r="BP378" s="31"/>
      <c r="BQ378" s="31"/>
      <c r="BR378" s="31"/>
      <c r="BS378" s="31"/>
      <c r="BT378" s="31"/>
      <c r="BU378" s="35">
        <f t="shared" si="165"/>
        <v>0</v>
      </c>
    </row>
    <row r="379" spans="1:73" ht="27" customHeight="1" x14ac:dyDescent="0.15">
      <c r="A379" s="29">
        <f t="shared" si="171"/>
        <v>44919</v>
      </c>
      <c r="B379" s="13">
        <f t="shared" si="159"/>
        <v>52</v>
      </c>
      <c r="C379" s="13">
        <f t="shared" si="160"/>
        <v>6</v>
      </c>
      <c r="D379" s="88">
        <f t="shared" si="161"/>
        <v>1.25</v>
      </c>
      <c r="E379" s="70">
        <f t="shared" si="154"/>
        <v>0</v>
      </c>
      <c r="F379" s="70">
        <f t="shared" si="155"/>
        <v>0</v>
      </c>
      <c r="G379" s="89">
        <f t="shared" si="156"/>
        <v>1</v>
      </c>
      <c r="H379" s="70">
        <f t="shared" si="146"/>
        <v>1</v>
      </c>
      <c r="I379" s="71">
        <f t="shared" si="166"/>
        <v>0</v>
      </c>
      <c r="J379" s="96"/>
      <c r="K379" s="96"/>
      <c r="L379" s="96"/>
      <c r="M379" s="96"/>
      <c r="N379" s="97"/>
      <c r="O379" s="97"/>
      <c r="P379" s="108">
        <f t="shared" si="162"/>
        <v>0</v>
      </c>
      <c r="Q379" s="75">
        <f t="shared" si="147"/>
        <v>0</v>
      </c>
      <c r="R379" s="91">
        <f>(SUMIF($B$21:B379,B379,$Q$21:Q379))</f>
        <v>0</v>
      </c>
      <c r="S379" s="93">
        <f t="shared" si="172"/>
        <v>-2.4166666666666665</v>
      </c>
      <c r="T379" s="32">
        <f t="shared" si="148"/>
        <v>0</v>
      </c>
      <c r="U379" s="94">
        <f t="shared" si="149"/>
        <v>0</v>
      </c>
      <c r="V379" s="9">
        <f t="shared" si="157"/>
        <v>0</v>
      </c>
      <c r="W379" s="9">
        <f t="shared" si="150"/>
        <v>0</v>
      </c>
      <c r="X379" s="9">
        <f t="shared" si="158"/>
        <v>0</v>
      </c>
      <c r="Y379" s="93">
        <f t="shared" si="151"/>
        <v>0</v>
      </c>
      <c r="Z379" s="93">
        <f t="shared" si="152"/>
        <v>0</v>
      </c>
      <c r="AA379" s="9">
        <f t="shared" si="167"/>
        <v>0</v>
      </c>
      <c r="AB379" s="100"/>
      <c r="AC379" s="101"/>
      <c r="AD379" s="9">
        <f t="shared" si="153"/>
        <v>0</v>
      </c>
      <c r="AE379" s="96"/>
      <c r="AF379" s="98"/>
      <c r="AG379" s="98"/>
      <c r="AH379" s="96"/>
      <c r="AI379" s="96"/>
      <c r="AJ379" s="96"/>
      <c r="AK379" s="99"/>
      <c r="AL379" s="9">
        <f t="shared" si="168"/>
        <v>0</v>
      </c>
      <c r="AM379" s="9">
        <f t="shared" si="169"/>
        <v>7</v>
      </c>
      <c r="AN379" s="9">
        <f t="shared" si="170"/>
        <v>0.125</v>
      </c>
      <c r="AO379" s="113"/>
      <c r="AP379" s="113"/>
      <c r="AQ379" s="113"/>
      <c r="AR379" s="113"/>
      <c r="AS379" s="34">
        <f t="shared" si="163"/>
        <v>44919</v>
      </c>
      <c r="AT379" s="14">
        <f t="shared" si="164"/>
        <v>0</v>
      </c>
      <c r="AU379" s="31"/>
      <c r="AV379" s="31"/>
      <c r="AW379" s="31"/>
      <c r="AX379" s="31"/>
      <c r="AY379" s="31"/>
      <c r="AZ379" s="31"/>
      <c r="BA379" s="31"/>
      <c r="BB379" s="31"/>
      <c r="BC379" s="31"/>
      <c r="BD379" s="31"/>
      <c r="BE379" s="31"/>
      <c r="BF379" s="31"/>
      <c r="BG379" s="31"/>
      <c r="BH379" s="31"/>
      <c r="BI379" s="31"/>
      <c r="BJ379" s="31"/>
      <c r="BK379" s="31"/>
      <c r="BL379" s="31"/>
      <c r="BM379" s="31"/>
      <c r="BN379" s="31"/>
      <c r="BO379" s="31"/>
      <c r="BP379" s="31"/>
      <c r="BQ379" s="31"/>
      <c r="BR379" s="31"/>
      <c r="BS379" s="31"/>
      <c r="BT379" s="31"/>
      <c r="BU379" s="35">
        <f t="shared" si="165"/>
        <v>0</v>
      </c>
    </row>
    <row r="380" spans="1:73" ht="27" customHeight="1" x14ac:dyDescent="0.15">
      <c r="A380" s="29">
        <f t="shared" si="171"/>
        <v>44920</v>
      </c>
      <c r="B380" s="13">
        <f t="shared" si="159"/>
        <v>52</v>
      </c>
      <c r="C380" s="13">
        <f t="shared" si="160"/>
        <v>7</v>
      </c>
      <c r="D380" s="88">
        <f t="shared" si="161"/>
        <v>1.25</v>
      </c>
      <c r="E380" s="70">
        <f t="shared" si="154"/>
        <v>0</v>
      </c>
      <c r="F380" s="70">
        <f t="shared" si="155"/>
        <v>0</v>
      </c>
      <c r="G380" s="89">
        <f t="shared" si="156"/>
        <v>1.5</v>
      </c>
      <c r="H380" s="70">
        <f t="shared" si="146"/>
        <v>1</v>
      </c>
      <c r="I380" s="71">
        <f t="shared" si="166"/>
        <v>0</v>
      </c>
      <c r="J380" s="96"/>
      <c r="K380" s="96"/>
      <c r="L380" s="96"/>
      <c r="M380" s="96"/>
      <c r="N380" s="97"/>
      <c r="O380" s="97"/>
      <c r="P380" s="108">
        <f t="shared" si="162"/>
        <v>0</v>
      </c>
      <c r="Q380" s="75">
        <f t="shared" si="147"/>
        <v>0</v>
      </c>
      <c r="R380" s="91">
        <f>(SUMIF($B$21:B380,B380,$Q$21:Q380))</f>
        <v>0</v>
      </c>
      <c r="S380" s="93">
        <f t="shared" si="172"/>
        <v>-2.4166666666666665</v>
      </c>
      <c r="T380" s="32">
        <f t="shared" si="148"/>
        <v>0</v>
      </c>
      <c r="U380" s="94">
        <f t="shared" si="149"/>
        <v>0</v>
      </c>
      <c r="V380" s="9">
        <f t="shared" si="157"/>
        <v>0</v>
      </c>
      <c r="W380" s="9">
        <f t="shared" si="150"/>
        <v>0</v>
      </c>
      <c r="X380" s="9">
        <f t="shared" si="158"/>
        <v>0</v>
      </c>
      <c r="Y380" s="93">
        <f t="shared" si="151"/>
        <v>0</v>
      </c>
      <c r="Z380" s="93">
        <f t="shared" si="152"/>
        <v>0</v>
      </c>
      <c r="AA380" s="9">
        <f t="shared" si="167"/>
        <v>0</v>
      </c>
      <c r="AB380" s="100"/>
      <c r="AC380" s="101"/>
      <c r="AD380" s="9">
        <f t="shared" si="153"/>
        <v>0</v>
      </c>
      <c r="AE380" s="96"/>
      <c r="AF380" s="98"/>
      <c r="AG380" s="98"/>
      <c r="AH380" s="96"/>
      <c r="AI380" s="96"/>
      <c r="AJ380" s="96"/>
      <c r="AK380" s="99"/>
      <c r="AL380" s="9">
        <f t="shared" si="168"/>
        <v>0</v>
      </c>
      <c r="AM380" s="9">
        <f t="shared" si="169"/>
        <v>7</v>
      </c>
      <c r="AN380" s="9">
        <f t="shared" si="170"/>
        <v>0.125</v>
      </c>
      <c r="AO380" s="113"/>
      <c r="AP380" s="113"/>
      <c r="AQ380" s="113"/>
      <c r="AR380" s="113"/>
      <c r="AS380" s="34">
        <f t="shared" si="163"/>
        <v>44920</v>
      </c>
      <c r="AT380" s="14">
        <f t="shared" si="164"/>
        <v>0</v>
      </c>
      <c r="AU380" s="31"/>
      <c r="AV380" s="31"/>
      <c r="AW380" s="31"/>
      <c r="AX380" s="31"/>
      <c r="AY380" s="31"/>
      <c r="AZ380" s="31"/>
      <c r="BA380" s="31"/>
      <c r="BB380" s="31"/>
      <c r="BC380" s="31"/>
      <c r="BD380" s="31"/>
      <c r="BE380" s="31"/>
      <c r="BF380" s="31"/>
      <c r="BG380" s="31"/>
      <c r="BH380" s="31"/>
      <c r="BI380" s="31"/>
      <c r="BJ380" s="31"/>
      <c r="BK380" s="31"/>
      <c r="BL380" s="31"/>
      <c r="BM380" s="31"/>
      <c r="BN380" s="31"/>
      <c r="BO380" s="31"/>
      <c r="BP380" s="31"/>
      <c r="BQ380" s="31"/>
      <c r="BR380" s="31"/>
      <c r="BS380" s="31"/>
      <c r="BT380" s="31"/>
      <c r="BU380" s="35">
        <f t="shared" si="165"/>
        <v>0</v>
      </c>
    </row>
    <row r="381" spans="1:73" ht="27" customHeight="1" x14ac:dyDescent="0.15">
      <c r="A381" s="29">
        <f t="shared" si="171"/>
        <v>44921</v>
      </c>
      <c r="B381" s="13">
        <f t="shared" si="159"/>
        <v>52</v>
      </c>
      <c r="C381" s="13">
        <f t="shared" si="160"/>
        <v>1</v>
      </c>
      <c r="D381" s="88">
        <f t="shared" si="161"/>
        <v>1.25</v>
      </c>
      <c r="E381" s="70">
        <f t="shared" si="154"/>
        <v>0</v>
      </c>
      <c r="F381" s="70">
        <f t="shared" si="155"/>
        <v>0</v>
      </c>
      <c r="G381" s="89">
        <f t="shared" si="156"/>
        <v>1</v>
      </c>
      <c r="H381" s="70">
        <f t="shared" si="146"/>
        <v>1</v>
      </c>
      <c r="I381" s="71">
        <f t="shared" si="166"/>
        <v>0</v>
      </c>
      <c r="J381" s="96"/>
      <c r="K381" s="96"/>
      <c r="L381" s="96"/>
      <c r="M381" s="96"/>
      <c r="N381" s="97"/>
      <c r="O381" s="97"/>
      <c r="P381" s="108">
        <f t="shared" si="162"/>
        <v>0</v>
      </c>
      <c r="Q381" s="75">
        <f t="shared" si="147"/>
        <v>0</v>
      </c>
      <c r="R381" s="91">
        <f>(SUMIF($B$21:B381,B381,$Q$21:Q381))</f>
        <v>0</v>
      </c>
      <c r="S381" s="93">
        <f t="shared" si="172"/>
        <v>-2.4166666666666665</v>
      </c>
      <c r="T381" s="32">
        <f t="shared" si="148"/>
        <v>0</v>
      </c>
      <c r="U381" s="94">
        <f t="shared" si="149"/>
        <v>0</v>
      </c>
      <c r="V381" s="9">
        <f t="shared" si="157"/>
        <v>0</v>
      </c>
      <c r="W381" s="9">
        <f t="shared" si="150"/>
        <v>0</v>
      </c>
      <c r="X381" s="9">
        <f t="shared" si="158"/>
        <v>0</v>
      </c>
      <c r="Y381" s="93">
        <f t="shared" si="151"/>
        <v>0</v>
      </c>
      <c r="Z381" s="93">
        <f t="shared" si="152"/>
        <v>0</v>
      </c>
      <c r="AA381" s="9">
        <f t="shared" si="167"/>
        <v>0</v>
      </c>
      <c r="AB381" s="100"/>
      <c r="AC381" s="101"/>
      <c r="AD381" s="9">
        <f t="shared" si="153"/>
        <v>0</v>
      </c>
      <c r="AE381" s="96"/>
      <c r="AF381" s="98"/>
      <c r="AG381" s="98"/>
      <c r="AH381" s="96"/>
      <c r="AI381" s="96"/>
      <c r="AJ381" s="96"/>
      <c r="AK381" s="99"/>
      <c r="AL381" s="9">
        <f t="shared" si="168"/>
        <v>0</v>
      </c>
      <c r="AM381" s="9">
        <f t="shared" si="169"/>
        <v>7</v>
      </c>
      <c r="AN381" s="9">
        <f t="shared" si="170"/>
        <v>0.125</v>
      </c>
      <c r="AO381" s="113"/>
      <c r="AP381" s="113"/>
      <c r="AQ381" s="113"/>
      <c r="AR381" s="113"/>
      <c r="AS381" s="34">
        <f t="shared" si="163"/>
        <v>44921</v>
      </c>
      <c r="AT381" s="14">
        <f t="shared" si="164"/>
        <v>0</v>
      </c>
      <c r="AU381" s="31"/>
      <c r="AV381" s="31"/>
      <c r="AW381" s="31"/>
      <c r="AX381" s="31"/>
      <c r="AY381" s="31"/>
      <c r="AZ381" s="31"/>
      <c r="BA381" s="31"/>
      <c r="BB381" s="31"/>
      <c r="BC381" s="31"/>
      <c r="BD381" s="31"/>
      <c r="BE381" s="31"/>
      <c r="BF381" s="31"/>
      <c r="BG381" s="31"/>
      <c r="BH381" s="31"/>
      <c r="BI381" s="31"/>
      <c r="BJ381" s="31"/>
      <c r="BK381" s="31"/>
      <c r="BL381" s="31"/>
      <c r="BM381" s="31"/>
      <c r="BN381" s="31"/>
      <c r="BO381" s="31"/>
      <c r="BP381" s="31"/>
      <c r="BQ381" s="31"/>
      <c r="BR381" s="31"/>
      <c r="BS381" s="31"/>
      <c r="BT381" s="31"/>
      <c r="BU381" s="35">
        <f t="shared" si="165"/>
        <v>0</v>
      </c>
    </row>
    <row r="382" spans="1:73" ht="27" customHeight="1" x14ac:dyDescent="0.15">
      <c r="A382" s="29">
        <f t="shared" si="171"/>
        <v>44922</v>
      </c>
      <c r="B382" s="13">
        <f t="shared" si="159"/>
        <v>53</v>
      </c>
      <c r="C382" s="13">
        <f t="shared" si="160"/>
        <v>2</v>
      </c>
      <c r="D382" s="88">
        <f t="shared" si="161"/>
        <v>1.25</v>
      </c>
      <c r="E382" s="70">
        <f t="shared" si="154"/>
        <v>0</v>
      </c>
      <c r="F382" s="70">
        <f t="shared" si="155"/>
        <v>0</v>
      </c>
      <c r="G382" s="89">
        <f t="shared" si="156"/>
        <v>1</v>
      </c>
      <c r="H382" s="70">
        <f t="shared" si="146"/>
        <v>1</v>
      </c>
      <c r="I382" s="71">
        <f t="shared" si="166"/>
        <v>0</v>
      </c>
      <c r="J382" s="96"/>
      <c r="K382" s="96"/>
      <c r="L382" s="96"/>
      <c r="M382" s="96"/>
      <c r="N382" s="97"/>
      <c r="O382" s="97"/>
      <c r="P382" s="108">
        <f t="shared" si="162"/>
        <v>0</v>
      </c>
      <c r="Q382" s="75">
        <f t="shared" si="147"/>
        <v>0</v>
      </c>
      <c r="R382" s="91">
        <f>(SUMIF($B$21:B382,B382,$Q$21:Q382))</f>
        <v>0</v>
      </c>
      <c r="S382" s="93">
        <f t="shared" si="172"/>
        <v>-2.4166666666666665</v>
      </c>
      <c r="T382" s="32">
        <f t="shared" si="148"/>
        <v>0</v>
      </c>
      <c r="U382" s="94">
        <f t="shared" si="149"/>
        <v>0</v>
      </c>
      <c r="V382" s="9">
        <f t="shared" si="157"/>
        <v>0</v>
      </c>
      <c r="W382" s="9">
        <f t="shared" si="150"/>
        <v>0</v>
      </c>
      <c r="X382" s="9">
        <f t="shared" si="158"/>
        <v>0</v>
      </c>
      <c r="Y382" s="93">
        <f t="shared" si="151"/>
        <v>0</v>
      </c>
      <c r="Z382" s="93">
        <f t="shared" si="152"/>
        <v>0</v>
      </c>
      <c r="AA382" s="9">
        <f t="shared" si="167"/>
        <v>0</v>
      </c>
      <c r="AB382" s="100"/>
      <c r="AC382" s="101"/>
      <c r="AD382" s="9">
        <f t="shared" si="153"/>
        <v>0</v>
      </c>
      <c r="AE382" s="96"/>
      <c r="AF382" s="98"/>
      <c r="AG382" s="98"/>
      <c r="AH382" s="96"/>
      <c r="AI382" s="96"/>
      <c r="AJ382" s="96"/>
      <c r="AK382" s="99"/>
      <c r="AL382" s="9">
        <f t="shared" si="168"/>
        <v>0</v>
      </c>
      <c r="AM382" s="9">
        <f t="shared" si="169"/>
        <v>7</v>
      </c>
      <c r="AN382" s="9">
        <f t="shared" si="170"/>
        <v>0.125</v>
      </c>
      <c r="AO382" s="113"/>
      <c r="AP382" s="113"/>
      <c r="AQ382" s="113"/>
      <c r="AR382" s="113"/>
      <c r="AS382" s="34">
        <f t="shared" si="163"/>
        <v>44922</v>
      </c>
      <c r="AT382" s="14">
        <f t="shared" si="164"/>
        <v>0</v>
      </c>
      <c r="AU382" s="31"/>
      <c r="AV382" s="31"/>
      <c r="AW382" s="31"/>
      <c r="AX382" s="31"/>
      <c r="AY382" s="31"/>
      <c r="AZ382" s="31"/>
      <c r="BA382" s="31"/>
      <c r="BB382" s="31"/>
      <c r="BC382" s="31"/>
      <c r="BD382" s="31"/>
      <c r="BE382" s="31"/>
      <c r="BF382" s="31"/>
      <c r="BG382" s="31"/>
      <c r="BH382" s="31"/>
      <c r="BI382" s="31"/>
      <c r="BJ382" s="31"/>
      <c r="BK382" s="31"/>
      <c r="BL382" s="31"/>
      <c r="BM382" s="31"/>
      <c r="BN382" s="31"/>
      <c r="BO382" s="31"/>
      <c r="BP382" s="31"/>
      <c r="BQ382" s="31"/>
      <c r="BR382" s="31"/>
      <c r="BS382" s="31"/>
      <c r="BT382" s="31"/>
      <c r="BU382" s="35">
        <f t="shared" si="165"/>
        <v>0</v>
      </c>
    </row>
    <row r="383" spans="1:73" ht="27" customHeight="1" x14ac:dyDescent="0.15">
      <c r="A383" s="29">
        <f t="shared" si="171"/>
        <v>44923</v>
      </c>
      <c r="B383" s="13">
        <f t="shared" si="159"/>
        <v>53</v>
      </c>
      <c r="C383" s="13">
        <f t="shared" si="160"/>
        <v>3</v>
      </c>
      <c r="D383" s="88">
        <f t="shared" si="161"/>
        <v>1.25</v>
      </c>
      <c r="E383" s="70">
        <f t="shared" si="154"/>
        <v>0</v>
      </c>
      <c r="F383" s="70">
        <f t="shared" si="155"/>
        <v>0</v>
      </c>
      <c r="G383" s="89">
        <f t="shared" si="156"/>
        <v>1</v>
      </c>
      <c r="H383" s="70">
        <f t="shared" si="146"/>
        <v>1</v>
      </c>
      <c r="I383" s="71">
        <f t="shared" si="166"/>
        <v>0</v>
      </c>
      <c r="J383" s="96"/>
      <c r="K383" s="96"/>
      <c r="L383" s="96"/>
      <c r="M383" s="96"/>
      <c r="N383" s="97"/>
      <c r="O383" s="97"/>
      <c r="P383" s="108">
        <f t="shared" si="162"/>
        <v>0</v>
      </c>
      <c r="Q383" s="75">
        <f t="shared" si="147"/>
        <v>0</v>
      </c>
      <c r="R383" s="91">
        <f>(SUMIF($B$21:B383,B383,$Q$21:Q383))</f>
        <v>0</v>
      </c>
      <c r="S383" s="93">
        <f t="shared" si="172"/>
        <v>-2.4166666666666665</v>
      </c>
      <c r="T383" s="32">
        <f t="shared" si="148"/>
        <v>0</v>
      </c>
      <c r="U383" s="94">
        <f t="shared" si="149"/>
        <v>0</v>
      </c>
      <c r="V383" s="9">
        <f t="shared" si="157"/>
        <v>0</v>
      </c>
      <c r="W383" s="9">
        <f t="shared" si="150"/>
        <v>0</v>
      </c>
      <c r="X383" s="9">
        <f t="shared" si="158"/>
        <v>0</v>
      </c>
      <c r="Y383" s="93">
        <f t="shared" si="151"/>
        <v>0</v>
      </c>
      <c r="Z383" s="93">
        <f t="shared" si="152"/>
        <v>0</v>
      </c>
      <c r="AA383" s="9">
        <f t="shared" si="167"/>
        <v>0</v>
      </c>
      <c r="AB383" s="100"/>
      <c r="AC383" s="101"/>
      <c r="AD383" s="9">
        <f t="shared" si="153"/>
        <v>0</v>
      </c>
      <c r="AE383" s="96"/>
      <c r="AF383" s="98"/>
      <c r="AG383" s="98"/>
      <c r="AH383" s="96"/>
      <c r="AI383" s="96"/>
      <c r="AJ383" s="96"/>
      <c r="AK383" s="99"/>
      <c r="AL383" s="9">
        <f t="shared" si="168"/>
        <v>0</v>
      </c>
      <c r="AM383" s="9">
        <f t="shared" si="169"/>
        <v>7</v>
      </c>
      <c r="AN383" s="9">
        <f t="shared" si="170"/>
        <v>0.125</v>
      </c>
      <c r="AO383" s="113"/>
      <c r="AP383" s="113"/>
      <c r="AQ383" s="113"/>
      <c r="AR383" s="113"/>
      <c r="AS383" s="34">
        <f t="shared" si="163"/>
        <v>44923</v>
      </c>
      <c r="AT383" s="14">
        <f t="shared" si="164"/>
        <v>0</v>
      </c>
      <c r="AU383" s="31"/>
      <c r="AV383" s="31"/>
      <c r="AW383" s="31"/>
      <c r="AX383" s="31"/>
      <c r="AY383" s="31"/>
      <c r="AZ383" s="31"/>
      <c r="BA383" s="31"/>
      <c r="BB383" s="31"/>
      <c r="BC383" s="31"/>
      <c r="BD383" s="31"/>
      <c r="BE383" s="31"/>
      <c r="BF383" s="31"/>
      <c r="BG383" s="31"/>
      <c r="BH383" s="31"/>
      <c r="BI383" s="31"/>
      <c r="BJ383" s="31"/>
      <c r="BK383" s="31"/>
      <c r="BL383" s="31"/>
      <c r="BM383" s="31"/>
      <c r="BN383" s="31"/>
      <c r="BO383" s="31"/>
      <c r="BP383" s="31"/>
      <c r="BQ383" s="31"/>
      <c r="BR383" s="31"/>
      <c r="BS383" s="31"/>
      <c r="BT383" s="31"/>
      <c r="BU383" s="35">
        <f t="shared" si="165"/>
        <v>0</v>
      </c>
    </row>
    <row r="384" spans="1:73" ht="27" customHeight="1" x14ac:dyDescent="0.15">
      <c r="A384" s="29">
        <f t="shared" si="171"/>
        <v>44924</v>
      </c>
      <c r="B384" s="13">
        <f t="shared" si="159"/>
        <v>53</v>
      </c>
      <c r="C384" s="13">
        <f t="shared" si="160"/>
        <v>4</v>
      </c>
      <c r="D384" s="88">
        <f t="shared" si="161"/>
        <v>1.25</v>
      </c>
      <c r="E384" s="70">
        <f t="shared" si="154"/>
        <v>0</v>
      </c>
      <c r="F384" s="70">
        <f t="shared" si="155"/>
        <v>0</v>
      </c>
      <c r="G384" s="89">
        <f t="shared" si="156"/>
        <v>1</v>
      </c>
      <c r="H384" s="70">
        <f t="shared" si="146"/>
        <v>1</v>
      </c>
      <c r="I384" s="71">
        <f t="shared" si="166"/>
        <v>0</v>
      </c>
      <c r="J384" s="96"/>
      <c r="K384" s="96"/>
      <c r="L384" s="96"/>
      <c r="M384" s="96"/>
      <c r="N384" s="97"/>
      <c r="O384" s="97"/>
      <c r="P384" s="108">
        <f t="shared" si="162"/>
        <v>0</v>
      </c>
      <c r="Q384" s="75">
        <f t="shared" si="147"/>
        <v>0</v>
      </c>
      <c r="R384" s="91">
        <f>(SUMIF($B$21:B384,B384,$Q$21:Q384))</f>
        <v>0</v>
      </c>
      <c r="S384" s="93">
        <f t="shared" si="172"/>
        <v>-2.4166666666666665</v>
      </c>
      <c r="T384" s="32">
        <f t="shared" si="148"/>
        <v>0</v>
      </c>
      <c r="U384" s="94">
        <f t="shared" si="149"/>
        <v>0</v>
      </c>
      <c r="V384" s="9">
        <f t="shared" si="157"/>
        <v>0</v>
      </c>
      <c r="W384" s="9">
        <f t="shared" si="150"/>
        <v>0</v>
      </c>
      <c r="X384" s="9">
        <f t="shared" si="158"/>
        <v>0</v>
      </c>
      <c r="Y384" s="93">
        <f t="shared" si="151"/>
        <v>0</v>
      </c>
      <c r="Z384" s="93">
        <f t="shared" si="152"/>
        <v>0</v>
      </c>
      <c r="AA384" s="9">
        <f t="shared" si="167"/>
        <v>0</v>
      </c>
      <c r="AB384" s="100"/>
      <c r="AC384" s="101"/>
      <c r="AD384" s="9">
        <f t="shared" si="153"/>
        <v>0</v>
      </c>
      <c r="AE384" s="96"/>
      <c r="AF384" s="98"/>
      <c r="AG384" s="98"/>
      <c r="AH384" s="96"/>
      <c r="AI384" s="96"/>
      <c r="AJ384" s="96"/>
      <c r="AK384" s="99"/>
      <c r="AL384" s="9">
        <f t="shared" si="168"/>
        <v>0</v>
      </c>
      <c r="AM384" s="9">
        <f t="shared" si="169"/>
        <v>7</v>
      </c>
      <c r="AN384" s="9">
        <f t="shared" si="170"/>
        <v>0.125</v>
      </c>
      <c r="AO384" s="113"/>
      <c r="AP384" s="113"/>
      <c r="AQ384" s="113"/>
      <c r="AR384" s="113"/>
      <c r="AS384" s="34">
        <f t="shared" si="163"/>
        <v>44924</v>
      </c>
      <c r="AT384" s="14">
        <f t="shared" si="164"/>
        <v>0</v>
      </c>
      <c r="AU384" s="31"/>
      <c r="AV384" s="31"/>
      <c r="AW384" s="31"/>
      <c r="AX384" s="31"/>
      <c r="AY384" s="31"/>
      <c r="AZ384" s="31"/>
      <c r="BA384" s="31"/>
      <c r="BB384" s="31"/>
      <c r="BC384" s="31"/>
      <c r="BD384" s="31"/>
      <c r="BE384" s="31"/>
      <c r="BF384" s="31"/>
      <c r="BG384" s="31"/>
      <c r="BH384" s="31"/>
      <c r="BI384" s="31"/>
      <c r="BJ384" s="31"/>
      <c r="BK384" s="31"/>
      <c r="BL384" s="31"/>
      <c r="BM384" s="31"/>
      <c r="BN384" s="31"/>
      <c r="BO384" s="31"/>
      <c r="BP384" s="31"/>
      <c r="BQ384" s="31"/>
      <c r="BR384" s="31"/>
      <c r="BS384" s="31"/>
      <c r="BT384" s="31"/>
      <c r="BU384" s="35">
        <f t="shared" si="165"/>
        <v>0</v>
      </c>
    </row>
    <row r="385" spans="1:73" ht="27" customHeight="1" x14ac:dyDescent="0.15">
      <c r="A385" s="29">
        <f t="shared" si="171"/>
        <v>44925</v>
      </c>
      <c r="B385" s="13">
        <f t="shared" si="159"/>
        <v>53</v>
      </c>
      <c r="C385" s="13">
        <f t="shared" si="160"/>
        <v>5</v>
      </c>
      <c r="D385" s="88">
        <f t="shared" si="161"/>
        <v>1.25</v>
      </c>
      <c r="E385" s="70">
        <f t="shared" si="154"/>
        <v>0</v>
      </c>
      <c r="F385" s="70">
        <f t="shared" si="155"/>
        <v>0</v>
      </c>
      <c r="G385" s="89">
        <f t="shared" si="156"/>
        <v>1</v>
      </c>
      <c r="H385" s="70">
        <f t="shared" si="146"/>
        <v>1</v>
      </c>
      <c r="I385" s="71">
        <f t="shared" si="166"/>
        <v>0</v>
      </c>
      <c r="J385" s="96"/>
      <c r="K385" s="96"/>
      <c r="L385" s="96"/>
      <c r="M385" s="96"/>
      <c r="N385" s="97"/>
      <c r="O385" s="97"/>
      <c r="P385" s="108">
        <f t="shared" si="162"/>
        <v>0</v>
      </c>
      <c r="Q385" s="75">
        <f t="shared" si="147"/>
        <v>0</v>
      </c>
      <c r="R385" s="91">
        <f>(SUMIF($B$21:B385,B385,$Q$21:Q385))</f>
        <v>0</v>
      </c>
      <c r="S385" s="93">
        <f t="shared" si="172"/>
        <v>-2.4166666666666665</v>
      </c>
      <c r="T385" s="32">
        <f t="shared" si="148"/>
        <v>0</v>
      </c>
      <c r="U385" s="94">
        <f t="shared" si="149"/>
        <v>0</v>
      </c>
      <c r="V385" s="9">
        <f t="shared" si="157"/>
        <v>0</v>
      </c>
      <c r="W385" s="9">
        <f t="shared" si="150"/>
        <v>0</v>
      </c>
      <c r="X385" s="9">
        <f t="shared" si="158"/>
        <v>0</v>
      </c>
      <c r="Y385" s="93">
        <f t="shared" si="151"/>
        <v>0</v>
      </c>
      <c r="Z385" s="93">
        <f t="shared" si="152"/>
        <v>0</v>
      </c>
      <c r="AA385" s="9">
        <f t="shared" si="167"/>
        <v>0</v>
      </c>
      <c r="AB385" s="100"/>
      <c r="AC385" s="101"/>
      <c r="AD385" s="9">
        <f t="shared" si="153"/>
        <v>0</v>
      </c>
      <c r="AE385" s="96"/>
      <c r="AF385" s="98"/>
      <c r="AG385" s="98"/>
      <c r="AH385" s="96"/>
      <c r="AI385" s="96"/>
      <c r="AJ385" s="96"/>
      <c r="AK385" s="99"/>
      <c r="AL385" s="9">
        <f t="shared" si="168"/>
        <v>0</v>
      </c>
      <c r="AM385" s="9">
        <f t="shared" si="169"/>
        <v>7</v>
      </c>
      <c r="AN385" s="9">
        <f t="shared" si="170"/>
        <v>0.125</v>
      </c>
      <c r="AO385" s="113"/>
      <c r="AP385" s="113"/>
      <c r="AQ385" s="113"/>
      <c r="AR385" s="113"/>
      <c r="AS385" s="34">
        <f t="shared" si="163"/>
        <v>44925</v>
      </c>
      <c r="AT385" s="14">
        <f t="shared" si="164"/>
        <v>0</v>
      </c>
      <c r="AU385" s="31"/>
      <c r="AV385" s="31"/>
      <c r="AW385" s="31"/>
      <c r="AX385" s="31"/>
      <c r="AY385" s="31"/>
      <c r="AZ385" s="31"/>
      <c r="BA385" s="31"/>
      <c r="BB385" s="31"/>
      <c r="BC385" s="31"/>
      <c r="BD385" s="31"/>
      <c r="BE385" s="31"/>
      <c r="BF385" s="31"/>
      <c r="BG385" s="31"/>
      <c r="BH385" s="31"/>
      <c r="BI385" s="31"/>
      <c r="BJ385" s="31"/>
      <c r="BK385" s="31"/>
      <c r="BL385" s="31"/>
      <c r="BM385" s="31"/>
      <c r="BN385" s="31"/>
      <c r="BO385" s="31"/>
      <c r="BP385" s="31"/>
      <c r="BQ385" s="31"/>
      <c r="BR385" s="31"/>
      <c r="BS385" s="31"/>
      <c r="BT385" s="31"/>
      <c r="BU385" s="35">
        <f t="shared" si="165"/>
        <v>0</v>
      </c>
    </row>
    <row r="386" spans="1:73" ht="27" hidden="1" customHeight="1" x14ac:dyDescent="0.15">
      <c r="A386" s="29">
        <f t="shared" si="171"/>
        <v>44926</v>
      </c>
      <c r="B386" s="13">
        <f t="shared" ref="B386" si="173">WEEKNUM(A386,2)</f>
        <v>1</v>
      </c>
      <c r="C386" s="13">
        <f t="shared" ref="C386" si="174">WEEKDAY(A386)</f>
        <v>6</v>
      </c>
      <c r="D386" s="88">
        <f t="shared" ref="D386" si="175">IF(AD386&gt;0,$Z$14,$Z$14)</f>
        <v>1.25</v>
      </c>
      <c r="E386" s="70">
        <f t="shared" si="154"/>
        <v>0</v>
      </c>
      <c r="F386" s="70">
        <f t="shared" si="155"/>
        <v>0</v>
      </c>
      <c r="G386" s="89">
        <f t="shared" si="156"/>
        <v>1</v>
      </c>
      <c r="H386" s="70">
        <f t="shared" si="146"/>
        <v>1</v>
      </c>
      <c r="I386" s="71">
        <f t="shared" si="166"/>
        <v>0</v>
      </c>
      <c r="J386" s="31"/>
      <c r="K386" s="31"/>
      <c r="L386" s="31"/>
      <c r="M386" s="31"/>
      <c r="N386" s="32"/>
      <c r="O386" s="32"/>
      <c r="P386" s="108">
        <f t="shared" si="162"/>
        <v>0</v>
      </c>
      <c r="Q386" s="75">
        <f t="shared" si="147"/>
        <v>0</v>
      </c>
      <c r="R386" s="91">
        <f>(SUMIF($B$21:B386,B386,$Q$21:Q386))</f>
        <v>0</v>
      </c>
      <c r="S386" s="93">
        <f t="shared" si="172"/>
        <v>-2.4166666666666665</v>
      </c>
      <c r="T386" s="32">
        <f t="shared" si="148"/>
        <v>0</v>
      </c>
      <c r="U386" s="94">
        <f t="shared" si="149"/>
        <v>0</v>
      </c>
      <c r="V386" s="9">
        <f t="shared" si="157"/>
        <v>0</v>
      </c>
      <c r="W386" s="9">
        <f t="shared" si="150"/>
        <v>0</v>
      </c>
      <c r="X386" s="9">
        <f t="shared" si="158"/>
        <v>0</v>
      </c>
      <c r="Y386" s="93">
        <f t="shared" si="151"/>
        <v>0</v>
      </c>
      <c r="Z386" s="93">
        <f t="shared" si="152"/>
        <v>0</v>
      </c>
      <c r="AA386" s="9">
        <f t="shared" si="167"/>
        <v>0</v>
      </c>
      <c r="AB386" s="91"/>
      <c r="AC386" s="9"/>
      <c r="AD386" s="9">
        <f t="shared" si="153"/>
        <v>0</v>
      </c>
      <c r="AE386" s="31"/>
      <c r="AF386" s="30"/>
      <c r="AG386" s="30"/>
      <c r="AH386" s="31"/>
      <c r="AI386" s="31"/>
      <c r="AJ386" s="31"/>
      <c r="AK386" s="33"/>
      <c r="AL386" s="9">
        <f t="shared" ref="AL386" si="176">AL385-I386+AD386+Z386+P386+AE386+AI386-AH386+AG386</f>
        <v>0</v>
      </c>
      <c r="AM386" s="9">
        <f t="shared" ref="AM386" si="177">AM385-AE386</f>
        <v>7</v>
      </c>
      <c r="AN386" s="9">
        <f t="shared" ref="AN386" si="178">AN385+T386+AA386-AJ386-AI386</f>
        <v>0.125</v>
      </c>
      <c r="AO386" s="113"/>
      <c r="AP386" s="113"/>
      <c r="AQ386" s="113"/>
      <c r="AR386" s="113"/>
      <c r="AS386" s="34">
        <f t="shared" si="163"/>
        <v>44926</v>
      </c>
      <c r="AT386" s="14">
        <f t="shared" si="164"/>
        <v>0</v>
      </c>
      <c r="AU386" s="31"/>
      <c r="AV386" s="31"/>
      <c r="AW386" s="31"/>
      <c r="AX386" s="31"/>
      <c r="AY386" s="31"/>
      <c r="AZ386" s="31"/>
      <c r="BA386" s="31"/>
      <c r="BB386" s="31"/>
      <c r="BC386" s="31"/>
      <c r="BD386" s="31"/>
      <c r="BE386" s="31"/>
      <c r="BF386" s="31"/>
      <c r="BG386" s="31"/>
      <c r="BH386" s="31"/>
      <c r="BI386" s="31"/>
      <c r="BJ386" s="31"/>
      <c r="BK386" s="31"/>
      <c r="BL386" s="31"/>
      <c r="BM386" s="31"/>
      <c r="BN386" s="31"/>
      <c r="BO386" s="31"/>
      <c r="BP386" s="31"/>
      <c r="BQ386" s="31"/>
      <c r="BR386" s="31"/>
      <c r="BS386" s="31"/>
      <c r="BT386" s="31"/>
      <c r="BU386" s="35">
        <f t="shared" si="165"/>
        <v>0</v>
      </c>
    </row>
    <row r="387" spans="1:73" ht="15.75" customHeight="1" x14ac:dyDescent="0.15">
      <c r="A387" s="4"/>
      <c r="B387" s="4"/>
      <c r="C387" s="12"/>
      <c r="D387" s="12"/>
      <c r="E387" s="70">
        <f t="shared" si="154"/>
        <v>0</v>
      </c>
      <c r="F387" s="70">
        <f t="shared" si="155"/>
        <v>0</v>
      </c>
      <c r="G387" s="12"/>
      <c r="H387" s="12"/>
      <c r="I387" s="3"/>
      <c r="Q387" s="92">
        <f t="shared" si="147"/>
        <v>0</v>
      </c>
      <c r="R387" s="3"/>
      <c r="T387" s="95"/>
      <c r="V387" s="10"/>
      <c r="X387" s="10"/>
      <c r="Y387" s="93">
        <f t="shared" si="151"/>
        <v>0</v>
      </c>
      <c r="Z387" s="10"/>
      <c r="AA387" s="10">
        <f t="shared" si="167"/>
        <v>0</v>
      </c>
      <c r="AB387" s="10"/>
      <c r="AC387" s="10"/>
      <c r="AD387" s="10"/>
      <c r="AE387" s="1"/>
      <c r="AF387" s="1"/>
      <c r="AG387" s="1"/>
      <c r="AH387" s="1"/>
      <c r="AI387" s="1"/>
      <c r="AJ387" s="1"/>
      <c r="AK387" s="5"/>
      <c r="AL387" s="6"/>
      <c r="AM387" s="3"/>
      <c r="AN387" s="3"/>
      <c r="AO387" s="3"/>
      <c r="AP387" s="3"/>
      <c r="AQ387" s="3"/>
      <c r="AR387" s="3"/>
      <c r="AS387" s="3"/>
      <c r="AT387" s="3"/>
    </row>
    <row r="388" spans="1:73" ht="15.75" customHeight="1" x14ac:dyDescent="0.15">
      <c r="A388" s="4"/>
      <c r="B388" s="4"/>
      <c r="C388" s="12"/>
      <c r="D388" s="12"/>
      <c r="E388" s="70">
        <f t="shared" si="154"/>
        <v>0</v>
      </c>
      <c r="F388" s="70">
        <f t="shared" si="155"/>
        <v>0</v>
      </c>
      <c r="G388" s="12"/>
      <c r="H388" s="12"/>
      <c r="I388" s="3"/>
      <c r="Q388" s="92">
        <f t="shared" si="147"/>
        <v>0</v>
      </c>
      <c r="R388" s="3"/>
      <c r="T388" s="95"/>
      <c r="V388" s="10"/>
      <c r="X388" s="10"/>
      <c r="Y388" s="93">
        <f t="shared" si="151"/>
        <v>0</v>
      </c>
      <c r="Z388" s="10"/>
      <c r="AA388" s="10">
        <f t="shared" si="167"/>
        <v>0</v>
      </c>
      <c r="AB388" s="10"/>
      <c r="AC388" s="10"/>
      <c r="AD388" s="10"/>
      <c r="AE388" s="1"/>
      <c r="AF388" s="1"/>
      <c r="AG388" s="1"/>
      <c r="AH388" s="1"/>
      <c r="AI388" s="1"/>
      <c r="AJ388" s="1"/>
      <c r="AK388" s="5"/>
      <c r="AL388" s="6"/>
      <c r="AM388" s="3"/>
      <c r="AN388" s="3"/>
      <c r="AO388" s="3"/>
      <c r="AP388" s="3"/>
      <c r="AQ388" s="3"/>
      <c r="AR388" s="3"/>
      <c r="AS388" s="3"/>
      <c r="AT388" s="3"/>
    </row>
    <row r="389" spans="1:73" ht="15.75" customHeight="1" x14ac:dyDescent="0.15">
      <c r="A389" s="4"/>
      <c r="B389" s="4"/>
      <c r="C389" s="12"/>
      <c r="D389" s="12"/>
      <c r="E389" s="70">
        <f t="shared" si="154"/>
        <v>0</v>
      </c>
      <c r="F389" s="70">
        <f t="shared" si="155"/>
        <v>0</v>
      </c>
      <c r="G389" s="12"/>
      <c r="H389" s="12"/>
      <c r="I389" s="3"/>
      <c r="Q389" s="92">
        <f t="shared" si="147"/>
        <v>0</v>
      </c>
      <c r="R389" s="3"/>
      <c r="T389" s="95"/>
      <c r="V389" s="10"/>
      <c r="X389" s="10"/>
      <c r="Y389" s="93">
        <f t="shared" si="151"/>
        <v>0</v>
      </c>
      <c r="Z389" s="10"/>
      <c r="AA389" s="10">
        <f t="shared" si="167"/>
        <v>0</v>
      </c>
      <c r="AB389" s="10"/>
      <c r="AC389" s="10"/>
      <c r="AD389" s="10"/>
      <c r="AE389" s="1"/>
      <c r="AF389" s="1"/>
      <c r="AG389" s="1"/>
      <c r="AH389" s="1"/>
      <c r="AI389" s="1"/>
      <c r="AJ389" s="1"/>
      <c r="AK389" s="5"/>
      <c r="AL389" s="6"/>
      <c r="AM389" s="3"/>
      <c r="AN389" s="3"/>
      <c r="AO389" s="3"/>
      <c r="AP389" s="3"/>
      <c r="AQ389" s="3"/>
      <c r="AR389" s="3"/>
      <c r="AS389" s="3"/>
      <c r="AT389" s="3"/>
    </row>
    <row r="390" spans="1:73" ht="15.75" customHeight="1" x14ac:dyDescent="0.15">
      <c r="A390" s="4"/>
      <c r="B390" s="4"/>
      <c r="C390" s="12"/>
      <c r="D390" s="12"/>
      <c r="E390" s="70">
        <f t="shared" si="154"/>
        <v>0</v>
      </c>
      <c r="F390" s="70">
        <f t="shared" si="155"/>
        <v>0</v>
      </c>
      <c r="G390" s="12"/>
      <c r="H390" s="12"/>
      <c r="I390" s="3"/>
      <c r="Q390" s="92">
        <f t="shared" si="147"/>
        <v>0</v>
      </c>
      <c r="R390" s="3"/>
      <c r="T390" s="95"/>
      <c r="V390" s="10"/>
      <c r="X390" s="10"/>
      <c r="Y390" s="93">
        <f t="shared" si="151"/>
        <v>0</v>
      </c>
      <c r="Z390" s="10"/>
      <c r="AA390" s="10">
        <f t="shared" si="167"/>
        <v>0</v>
      </c>
      <c r="AB390" s="10"/>
      <c r="AC390" s="10"/>
      <c r="AD390" s="10"/>
      <c r="AE390" s="1"/>
      <c r="AF390" s="1"/>
      <c r="AG390" s="1"/>
      <c r="AH390" s="1"/>
      <c r="AI390" s="1"/>
      <c r="AJ390" s="1"/>
      <c r="AK390" s="5"/>
      <c r="AL390" s="6"/>
      <c r="AM390" s="3"/>
      <c r="AN390" s="3"/>
      <c r="AO390" s="3"/>
      <c r="AP390" s="3"/>
      <c r="AQ390" s="3"/>
      <c r="AR390" s="3"/>
      <c r="AS390" s="3"/>
      <c r="AT390" s="3"/>
    </row>
    <row r="391" spans="1:73" ht="15.75" customHeight="1" x14ac:dyDescent="0.15">
      <c r="A391" s="4"/>
      <c r="B391" s="4"/>
      <c r="C391" s="12"/>
      <c r="D391" s="12"/>
      <c r="E391" s="70">
        <f t="shared" si="154"/>
        <v>0</v>
      </c>
      <c r="F391" s="70">
        <f t="shared" si="155"/>
        <v>0</v>
      </c>
      <c r="G391" s="12"/>
      <c r="H391" s="12"/>
      <c r="I391" s="3"/>
      <c r="Q391" s="92">
        <f t="shared" si="147"/>
        <v>0</v>
      </c>
      <c r="R391" s="3"/>
      <c r="T391" s="95"/>
      <c r="V391" s="10"/>
      <c r="X391" s="10"/>
      <c r="Y391" s="93">
        <f t="shared" si="151"/>
        <v>0</v>
      </c>
      <c r="Z391" s="10"/>
      <c r="AA391" s="10">
        <f t="shared" si="167"/>
        <v>0</v>
      </c>
      <c r="AB391" s="10"/>
      <c r="AC391" s="10"/>
      <c r="AD391" s="10"/>
      <c r="AE391" s="1"/>
      <c r="AF391" s="1"/>
      <c r="AG391" s="1"/>
      <c r="AH391" s="1"/>
      <c r="AI391" s="1"/>
      <c r="AJ391" s="1"/>
      <c r="AK391" s="5"/>
      <c r="AL391" s="6"/>
      <c r="AM391" s="3"/>
      <c r="AN391" s="3"/>
      <c r="AO391" s="3"/>
      <c r="AP391" s="3"/>
      <c r="AQ391" s="3"/>
      <c r="AR391" s="3"/>
      <c r="AS391" s="3"/>
      <c r="AT391" s="3"/>
    </row>
    <row r="392" spans="1:73" ht="15.75" customHeight="1" x14ac:dyDescent="0.15">
      <c r="A392" s="4"/>
      <c r="B392" s="4"/>
      <c r="C392" s="12"/>
      <c r="D392" s="12"/>
      <c r="E392" s="70">
        <f t="shared" si="154"/>
        <v>0</v>
      </c>
      <c r="F392" s="70">
        <f t="shared" si="155"/>
        <v>0</v>
      </c>
      <c r="G392" s="12"/>
      <c r="H392" s="12"/>
      <c r="I392" s="3"/>
      <c r="Q392" s="92">
        <f t="shared" si="147"/>
        <v>0</v>
      </c>
      <c r="R392" s="3"/>
      <c r="T392" s="95"/>
      <c r="V392" s="10"/>
      <c r="X392" s="10"/>
      <c r="Y392" s="93">
        <f t="shared" si="151"/>
        <v>0</v>
      </c>
      <c r="Z392" s="10"/>
      <c r="AA392" s="10">
        <f t="shared" si="167"/>
        <v>0</v>
      </c>
      <c r="AB392" s="10"/>
      <c r="AC392" s="10"/>
      <c r="AD392" s="10"/>
      <c r="AE392" s="1"/>
      <c r="AF392" s="1"/>
      <c r="AG392" s="1"/>
      <c r="AH392" s="1"/>
      <c r="AI392" s="1"/>
      <c r="AJ392" s="1"/>
      <c r="AK392" s="5"/>
      <c r="AL392" s="6"/>
      <c r="AM392" s="3"/>
      <c r="AN392" s="3"/>
      <c r="AO392" s="3"/>
      <c r="AP392" s="3"/>
      <c r="AQ392" s="3"/>
      <c r="AR392" s="3"/>
      <c r="AS392" s="3"/>
      <c r="AT392" s="3"/>
    </row>
    <row r="393" spans="1:73" ht="15.75" customHeight="1" x14ac:dyDescent="0.15">
      <c r="A393" s="4"/>
      <c r="B393" s="4"/>
      <c r="C393" s="12"/>
      <c r="D393" s="12"/>
      <c r="E393" s="70">
        <f t="shared" si="154"/>
        <v>0</v>
      </c>
      <c r="F393" s="70">
        <f t="shared" si="155"/>
        <v>0</v>
      </c>
      <c r="G393" s="12"/>
      <c r="H393" s="12"/>
      <c r="I393" s="3"/>
      <c r="Q393" s="92">
        <f t="shared" si="147"/>
        <v>0</v>
      </c>
      <c r="R393" s="3"/>
      <c r="T393" s="95"/>
      <c r="V393" s="10"/>
      <c r="X393" s="10"/>
      <c r="Y393" s="93">
        <f t="shared" si="151"/>
        <v>0</v>
      </c>
      <c r="Z393" s="10"/>
      <c r="AA393" s="10">
        <f t="shared" si="167"/>
        <v>0</v>
      </c>
      <c r="AB393" s="10"/>
      <c r="AC393" s="10"/>
      <c r="AD393" s="10"/>
      <c r="AE393" s="1"/>
      <c r="AF393" s="1"/>
      <c r="AG393" s="1"/>
      <c r="AH393" s="1"/>
      <c r="AI393" s="1"/>
      <c r="AJ393" s="1"/>
      <c r="AK393" s="5"/>
      <c r="AL393" s="6"/>
      <c r="AM393" s="3"/>
      <c r="AN393" s="3"/>
      <c r="AO393" s="3"/>
      <c r="AP393" s="3"/>
      <c r="AQ393" s="3"/>
      <c r="AR393" s="3"/>
      <c r="AS393" s="3"/>
      <c r="AT393" s="3"/>
    </row>
    <row r="394" spans="1:73" ht="15.75" customHeight="1" x14ac:dyDescent="0.15">
      <c r="A394" s="4"/>
      <c r="B394" s="4"/>
      <c r="C394" s="12"/>
      <c r="D394" s="12"/>
      <c r="E394" s="70">
        <f t="shared" si="154"/>
        <v>0</v>
      </c>
      <c r="F394" s="70">
        <f t="shared" si="155"/>
        <v>0</v>
      </c>
      <c r="G394" s="12"/>
      <c r="H394" s="12"/>
      <c r="I394" s="3"/>
      <c r="J394" s="7"/>
      <c r="K394" s="2"/>
      <c r="L394" s="2"/>
      <c r="M394" s="2"/>
      <c r="N394" s="2"/>
      <c r="O394" s="2"/>
      <c r="P394" s="2"/>
      <c r="Q394" s="92">
        <f t="shared" si="147"/>
        <v>0</v>
      </c>
      <c r="R394" s="3"/>
      <c r="S394" s="8"/>
      <c r="T394" s="95"/>
      <c r="U394" s="2"/>
      <c r="V394" s="10"/>
      <c r="W394" s="8"/>
      <c r="X394" s="10"/>
      <c r="Y394" s="93">
        <f t="shared" si="151"/>
        <v>0</v>
      </c>
      <c r="Z394" s="10"/>
      <c r="AA394" s="10">
        <f t="shared" si="167"/>
        <v>0</v>
      </c>
      <c r="AB394" s="10"/>
      <c r="AC394" s="10"/>
      <c r="AD394" s="10"/>
      <c r="AE394" s="1"/>
      <c r="AF394" s="1"/>
      <c r="AG394" s="1"/>
      <c r="AH394" s="1"/>
      <c r="AI394" s="1"/>
      <c r="AJ394" s="1"/>
      <c r="AK394" s="5"/>
      <c r="AL394" s="6"/>
      <c r="AM394" s="3"/>
      <c r="AN394" s="3"/>
      <c r="AO394" s="3"/>
      <c r="AP394" s="3"/>
      <c r="AQ394" s="3"/>
      <c r="AR394" s="3"/>
      <c r="AS394" s="3"/>
      <c r="AT394" s="3"/>
    </row>
    <row r="395" spans="1:73" ht="15.75" customHeight="1" x14ac:dyDescent="0.15">
      <c r="A395" s="4"/>
      <c r="B395" s="4"/>
      <c r="C395" s="12"/>
      <c r="D395" s="12"/>
      <c r="E395" s="70">
        <f t="shared" si="154"/>
        <v>0</v>
      </c>
      <c r="F395" s="70">
        <f t="shared" si="155"/>
        <v>0</v>
      </c>
      <c r="G395" s="12"/>
      <c r="H395" s="12"/>
      <c r="I395" s="3"/>
      <c r="J395" s="7"/>
      <c r="K395" s="2"/>
      <c r="L395" s="2"/>
      <c r="M395" s="2"/>
      <c r="N395" s="2"/>
      <c r="O395" s="2"/>
      <c r="P395" s="2"/>
      <c r="Q395" s="92">
        <f t="shared" si="147"/>
        <v>0</v>
      </c>
      <c r="R395" s="3"/>
      <c r="S395" s="8"/>
      <c r="T395" s="95"/>
      <c r="U395" s="2"/>
      <c r="V395" s="10"/>
      <c r="W395" s="8"/>
      <c r="X395" s="10"/>
      <c r="Y395" s="93">
        <f t="shared" si="151"/>
        <v>0</v>
      </c>
      <c r="Z395" s="10"/>
      <c r="AA395" s="10">
        <f t="shared" si="167"/>
        <v>0</v>
      </c>
      <c r="AB395" s="10"/>
      <c r="AC395" s="10"/>
      <c r="AD395" s="10"/>
      <c r="AE395" s="1"/>
      <c r="AF395" s="1"/>
      <c r="AG395" s="1"/>
      <c r="AH395" s="1"/>
      <c r="AI395" s="1"/>
      <c r="AJ395" s="1"/>
      <c r="AK395" s="5"/>
      <c r="AL395" s="6"/>
      <c r="AM395" s="3"/>
      <c r="AN395" s="3"/>
      <c r="AO395" s="3"/>
      <c r="AP395" s="3"/>
      <c r="AQ395" s="3"/>
      <c r="AR395" s="3"/>
      <c r="AS395" s="3"/>
      <c r="AT395" s="3"/>
    </row>
    <row r="396" spans="1:73" ht="15.75" customHeight="1" x14ac:dyDescent="0.15">
      <c r="A396" s="4"/>
      <c r="B396" s="4"/>
      <c r="C396" s="12"/>
      <c r="D396" s="12"/>
      <c r="E396" s="70">
        <f t="shared" si="154"/>
        <v>0</v>
      </c>
      <c r="F396" s="70">
        <f t="shared" si="155"/>
        <v>0</v>
      </c>
      <c r="G396" s="12"/>
      <c r="H396" s="12"/>
      <c r="I396" s="3"/>
      <c r="J396" s="7"/>
      <c r="K396" s="2"/>
      <c r="L396" s="2"/>
      <c r="M396" s="2"/>
      <c r="N396" s="2"/>
      <c r="O396" s="2"/>
      <c r="P396" s="2"/>
      <c r="Q396" s="92">
        <f t="shared" si="147"/>
        <v>0</v>
      </c>
      <c r="R396" s="3"/>
      <c r="S396" s="8"/>
      <c r="T396" s="95"/>
      <c r="U396" s="2"/>
      <c r="V396" s="10"/>
      <c r="W396" s="8"/>
      <c r="X396" s="10"/>
      <c r="Y396" s="93">
        <f t="shared" si="151"/>
        <v>0</v>
      </c>
      <c r="Z396" s="10"/>
      <c r="AA396" s="10">
        <f t="shared" si="167"/>
        <v>0</v>
      </c>
      <c r="AB396" s="10"/>
      <c r="AC396" s="10"/>
      <c r="AD396" s="10"/>
      <c r="AE396" s="1"/>
      <c r="AF396" s="1"/>
      <c r="AG396" s="1"/>
      <c r="AH396" s="1"/>
      <c r="AI396" s="1"/>
      <c r="AJ396" s="1"/>
      <c r="AK396" s="5"/>
      <c r="AL396" s="6"/>
      <c r="AM396" s="3"/>
      <c r="AN396" s="3"/>
      <c r="AO396" s="3"/>
      <c r="AP396" s="3"/>
      <c r="AQ396" s="3"/>
      <c r="AR396" s="3"/>
      <c r="AS396" s="3"/>
      <c r="AT396" s="3"/>
    </row>
    <row r="397" spans="1:73" ht="15.75" customHeight="1" x14ac:dyDescent="0.15">
      <c r="A397" s="4"/>
      <c r="B397" s="4"/>
      <c r="C397" s="12"/>
      <c r="D397" s="12"/>
      <c r="E397" s="70">
        <f t="shared" si="154"/>
        <v>0</v>
      </c>
      <c r="F397" s="70">
        <f t="shared" si="155"/>
        <v>0</v>
      </c>
      <c r="G397" s="12"/>
      <c r="H397" s="12"/>
      <c r="I397" s="3"/>
      <c r="J397" s="7"/>
      <c r="K397" s="2"/>
      <c r="L397" s="2"/>
      <c r="M397" s="2"/>
      <c r="N397" s="2"/>
      <c r="O397" s="2"/>
      <c r="P397" s="2"/>
      <c r="Q397" s="92">
        <f t="shared" si="147"/>
        <v>0</v>
      </c>
      <c r="R397" s="3"/>
      <c r="S397" s="8"/>
      <c r="T397" s="95"/>
      <c r="U397" s="2"/>
      <c r="V397" s="10"/>
      <c r="W397" s="8"/>
      <c r="X397" s="10"/>
      <c r="Y397" s="93">
        <f t="shared" si="151"/>
        <v>0</v>
      </c>
      <c r="Z397" s="10"/>
      <c r="AA397" s="10">
        <f t="shared" si="167"/>
        <v>0</v>
      </c>
      <c r="AB397" s="10"/>
      <c r="AC397" s="10"/>
      <c r="AD397" s="10"/>
      <c r="AE397" s="1"/>
      <c r="AF397" s="1"/>
      <c r="AG397" s="1"/>
      <c r="AH397" s="1"/>
      <c r="AI397" s="1"/>
      <c r="AJ397" s="1"/>
      <c r="AK397" s="5"/>
      <c r="AL397" s="6"/>
      <c r="AM397" s="3"/>
      <c r="AN397" s="3"/>
      <c r="AO397" s="3"/>
      <c r="AP397" s="3"/>
      <c r="AQ397" s="3"/>
      <c r="AR397" s="3"/>
      <c r="AS397" s="3"/>
      <c r="AT397" s="3"/>
    </row>
    <row r="398" spans="1:73" ht="15.75" customHeight="1" x14ac:dyDescent="0.15">
      <c r="A398" s="4"/>
      <c r="B398" s="4"/>
      <c r="C398" s="12"/>
      <c r="D398" s="12"/>
      <c r="E398" s="70">
        <f t="shared" si="154"/>
        <v>0</v>
      </c>
      <c r="F398" s="70">
        <f t="shared" si="155"/>
        <v>0</v>
      </c>
      <c r="G398" s="12"/>
      <c r="H398" s="12"/>
      <c r="I398" s="3"/>
      <c r="J398" s="7"/>
      <c r="K398" s="2"/>
      <c r="L398" s="2"/>
      <c r="M398" s="2"/>
      <c r="N398" s="2"/>
      <c r="O398" s="2"/>
      <c r="P398" s="2"/>
      <c r="Q398" s="92">
        <f t="shared" si="147"/>
        <v>0</v>
      </c>
      <c r="R398" s="3"/>
      <c r="S398" s="8"/>
      <c r="T398" s="95"/>
      <c r="U398" s="2"/>
      <c r="V398" s="10"/>
      <c r="W398" s="8"/>
      <c r="X398" s="10"/>
      <c r="Y398" s="93">
        <f t="shared" si="151"/>
        <v>0</v>
      </c>
      <c r="Z398" s="10"/>
      <c r="AA398" s="10">
        <f t="shared" si="167"/>
        <v>0</v>
      </c>
      <c r="AB398" s="10"/>
      <c r="AC398" s="10"/>
      <c r="AD398" s="10"/>
      <c r="AE398" s="1"/>
      <c r="AF398" s="1"/>
      <c r="AG398" s="1"/>
      <c r="AH398" s="1"/>
      <c r="AI398" s="1"/>
      <c r="AJ398" s="1"/>
      <c r="AK398" s="5"/>
      <c r="AL398" s="6"/>
      <c r="AM398" s="3"/>
      <c r="AN398" s="3"/>
      <c r="AO398" s="3"/>
      <c r="AP398" s="3"/>
      <c r="AQ398" s="3"/>
      <c r="AR398" s="3"/>
      <c r="AS398" s="3"/>
      <c r="AT398" s="3"/>
    </row>
    <row r="399" spans="1:73" ht="15.75" customHeight="1" x14ac:dyDescent="0.15">
      <c r="A399" s="4"/>
      <c r="B399" s="4"/>
      <c r="C399" s="12"/>
      <c r="D399" s="12"/>
      <c r="E399" s="70">
        <f t="shared" si="154"/>
        <v>0</v>
      </c>
      <c r="F399" s="70">
        <f t="shared" si="155"/>
        <v>0</v>
      </c>
      <c r="G399" s="12"/>
      <c r="H399" s="12"/>
      <c r="I399" s="3"/>
      <c r="J399" s="7"/>
      <c r="K399" s="2"/>
      <c r="L399" s="2"/>
      <c r="M399" s="2"/>
      <c r="N399" s="2"/>
      <c r="O399" s="2"/>
      <c r="P399" s="2"/>
      <c r="Q399" s="92">
        <f t="shared" si="147"/>
        <v>0</v>
      </c>
      <c r="R399" s="3"/>
      <c r="S399" s="8"/>
      <c r="T399" s="95"/>
      <c r="U399" s="2"/>
      <c r="V399" s="10"/>
      <c r="W399" s="8"/>
      <c r="X399" s="10"/>
      <c r="Y399" s="93">
        <f t="shared" si="151"/>
        <v>0</v>
      </c>
      <c r="Z399" s="10"/>
      <c r="AA399" s="10">
        <f t="shared" si="167"/>
        <v>0</v>
      </c>
      <c r="AB399" s="10"/>
      <c r="AC399" s="10"/>
      <c r="AD399" s="10"/>
      <c r="AE399" s="1"/>
      <c r="AF399" s="1"/>
      <c r="AG399" s="1"/>
      <c r="AH399" s="1"/>
      <c r="AI399" s="1"/>
      <c r="AJ399" s="1"/>
      <c r="AK399" s="5"/>
      <c r="AL399" s="6"/>
      <c r="AM399" s="3"/>
      <c r="AN399" s="3"/>
      <c r="AO399" s="3"/>
      <c r="AP399" s="3"/>
      <c r="AQ399" s="3"/>
      <c r="AR399" s="3"/>
      <c r="AS399" s="3"/>
      <c r="AT399" s="3"/>
    </row>
    <row r="400" spans="1:73" ht="15.75" customHeight="1" x14ac:dyDescent="0.15">
      <c r="A400" s="4"/>
      <c r="B400" s="4"/>
      <c r="C400" s="12"/>
      <c r="D400" s="12"/>
      <c r="E400" s="70">
        <f t="shared" si="154"/>
        <v>0</v>
      </c>
      <c r="F400" s="70">
        <f t="shared" si="155"/>
        <v>0</v>
      </c>
      <c r="G400" s="12"/>
      <c r="H400" s="12"/>
      <c r="I400" s="3"/>
      <c r="J400" s="7"/>
      <c r="K400" s="2"/>
      <c r="L400" s="2"/>
      <c r="M400" s="2"/>
      <c r="N400" s="2"/>
      <c r="O400" s="2"/>
      <c r="P400" s="2"/>
      <c r="Q400" s="92">
        <f t="shared" si="147"/>
        <v>0</v>
      </c>
      <c r="R400" s="3"/>
      <c r="S400" s="8"/>
      <c r="T400" s="95"/>
      <c r="U400" s="2"/>
      <c r="V400" s="10"/>
      <c r="W400" s="8"/>
      <c r="X400" s="10"/>
      <c r="Y400" s="93">
        <f t="shared" si="151"/>
        <v>0</v>
      </c>
      <c r="Z400" s="10"/>
      <c r="AA400" s="10">
        <f t="shared" si="167"/>
        <v>0</v>
      </c>
      <c r="AB400" s="10"/>
      <c r="AC400" s="10"/>
      <c r="AD400" s="10"/>
      <c r="AE400" s="1"/>
      <c r="AF400" s="1"/>
      <c r="AG400" s="1"/>
      <c r="AH400" s="1"/>
      <c r="AI400" s="1"/>
      <c r="AJ400" s="1"/>
      <c r="AK400" s="5"/>
      <c r="AL400" s="6"/>
      <c r="AM400" s="3"/>
      <c r="AN400" s="3"/>
      <c r="AO400" s="3"/>
      <c r="AP400" s="3"/>
      <c r="AQ400" s="3"/>
      <c r="AR400" s="3"/>
      <c r="AS400" s="3"/>
      <c r="AT400" s="3"/>
    </row>
    <row r="401" spans="1:46" ht="15.75" customHeight="1" x14ac:dyDescent="0.15">
      <c r="A401" s="4"/>
      <c r="B401" s="4"/>
      <c r="C401" s="12"/>
      <c r="D401" s="12"/>
      <c r="E401" s="70">
        <f t="shared" si="154"/>
        <v>0</v>
      </c>
      <c r="F401" s="70">
        <f t="shared" si="155"/>
        <v>0</v>
      </c>
      <c r="G401" s="12"/>
      <c r="H401" s="12"/>
      <c r="I401" s="3"/>
      <c r="J401" s="7"/>
      <c r="K401" s="2"/>
      <c r="L401" s="2"/>
      <c r="M401" s="2"/>
      <c r="N401" s="2"/>
      <c r="O401" s="2"/>
      <c r="P401" s="2"/>
      <c r="Q401" s="92">
        <f t="shared" si="147"/>
        <v>0</v>
      </c>
      <c r="R401" s="3"/>
      <c r="S401" s="8"/>
      <c r="T401" s="95"/>
      <c r="U401" s="2"/>
      <c r="V401" s="10"/>
      <c r="W401" s="8"/>
      <c r="X401" s="10"/>
      <c r="Y401" s="93">
        <f t="shared" si="151"/>
        <v>0</v>
      </c>
      <c r="Z401" s="10"/>
      <c r="AA401" s="10">
        <f t="shared" si="167"/>
        <v>0</v>
      </c>
      <c r="AB401" s="10"/>
      <c r="AC401" s="10"/>
      <c r="AD401" s="10"/>
      <c r="AE401" s="1"/>
      <c r="AF401" s="1"/>
      <c r="AG401" s="1"/>
      <c r="AH401" s="1"/>
      <c r="AI401" s="1"/>
      <c r="AJ401" s="1"/>
      <c r="AK401" s="5"/>
      <c r="AL401" s="6"/>
      <c r="AM401" s="3"/>
      <c r="AN401" s="3"/>
      <c r="AO401" s="3"/>
      <c r="AP401" s="3"/>
      <c r="AQ401" s="3"/>
      <c r="AR401" s="3"/>
      <c r="AS401" s="3"/>
      <c r="AT401" s="3"/>
    </row>
    <row r="402" spans="1:46" ht="15.75" customHeight="1" x14ac:dyDescent="0.15">
      <c r="A402" s="4"/>
      <c r="B402" s="4"/>
      <c r="C402" s="12"/>
      <c r="D402" s="12"/>
      <c r="E402" s="70">
        <f t="shared" si="154"/>
        <v>0</v>
      </c>
      <c r="F402" s="70">
        <f t="shared" si="155"/>
        <v>0</v>
      </c>
      <c r="G402" s="12"/>
      <c r="H402" s="12"/>
      <c r="I402" s="3"/>
      <c r="J402" s="7"/>
      <c r="K402" s="2"/>
      <c r="L402" s="2"/>
      <c r="M402" s="2"/>
      <c r="N402" s="2"/>
      <c r="O402" s="2"/>
      <c r="P402" s="2"/>
      <c r="Q402" s="92">
        <f t="shared" si="147"/>
        <v>0</v>
      </c>
      <c r="R402" s="3"/>
      <c r="S402" s="8"/>
      <c r="T402" s="95"/>
      <c r="U402" s="2"/>
      <c r="V402" s="10"/>
      <c r="W402" s="8"/>
      <c r="X402" s="10"/>
      <c r="Y402" s="93">
        <f t="shared" si="151"/>
        <v>0</v>
      </c>
      <c r="Z402" s="10"/>
      <c r="AA402" s="10">
        <f t="shared" si="167"/>
        <v>0</v>
      </c>
      <c r="AB402" s="10"/>
      <c r="AC402" s="10"/>
      <c r="AD402" s="10"/>
      <c r="AE402" s="1"/>
      <c r="AF402" s="1"/>
      <c r="AG402" s="1"/>
      <c r="AH402" s="1"/>
      <c r="AI402" s="1"/>
      <c r="AJ402" s="1"/>
      <c r="AK402" s="5"/>
      <c r="AL402" s="6"/>
      <c r="AM402" s="3"/>
      <c r="AN402" s="3"/>
      <c r="AO402" s="3"/>
      <c r="AP402" s="3"/>
      <c r="AQ402" s="3"/>
      <c r="AR402" s="3"/>
      <c r="AS402" s="3"/>
      <c r="AT402" s="3"/>
    </row>
    <row r="403" spans="1:46" ht="15.75" customHeight="1" x14ac:dyDescent="0.15">
      <c r="A403" s="4"/>
      <c r="B403" s="4"/>
      <c r="C403" s="12"/>
      <c r="D403" s="12"/>
      <c r="E403" s="70">
        <f t="shared" si="154"/>
        <v>0</v>
      </c>
      <c r="F403" s="70">
        <f t="shared" si="155"/>
        <v>0</v>
      </c>
      <c r="G403" s="12"/>
      <c r="H403" s="12"/>
      <c r="I403" s="3"/>
      <c r="J403" s="7"/>
      <c r="K403" s="2"/>
      <c r="L403" s="2"/>
      <c r="M403" s="2"/>
      <c r="N403" s="2"/>
      <c r="O403" s="2"/>
      <c r="P403" s="2"/>
      <c r="Q403" s="92">
        <f t="shared" ref="Q403:Q466" si="179">P403+AD403+Z403+AE403+AI403-AH403+AG403</f>
        <v>0</v>
      </c>
      <c r="R403" s="3"/>
      <c r="S403" s="8"/>
      <c r="T403" s="95"/>
      <c r="U403" s="2"/>
      <c r="V403" s="10"/>
      <c r="W403" s="8"/>
      <c r="X403" s="10"/>
      <c r="Y403" s="93">
        <f t="shared" ref="Y403:Y466" si="180">IF(AA403&lt;=$U$15,AA403*$T$15-AA403,AA403*$Z$15-AA403-(E403*$U$15))</f>
        <v>0</v>
      </c>
      <c r="Z403" s="10"/>
      <c r="AA403" s="10">
        <f t="shared" si="167"/>
        <v>0</v>
      </c>
      <c r="AB403" s="10"/>
      <c r="AC403" s="10"/>
      <c r="AD403" s="10"/>
      <c r="AE403" s="1"/>
      <c r="AF403" s="1"/>
      <c r="AG403" s="1"/>
      <c r="AH403" s="1"/>
      <c r="AI403" s="1"/>
      <c r="AJ403" s="1"/>
      <c r="AK403" s="5"/>
      <c r="AL403" s="6"/>
      <c r="AM403" s="3"/>
      <c r="AN403" s="3"/>
      <c r="AO403" s="3"/>
      <c r="AP403" s="3"/>
      <c r="AQ403" s="3"/>
      <c r="AR403" s="3"/>
      <c r="AS403" s="3"/>
      <c r="AT403" s="3"/>
    </row>
    <row r="404" spans="1:46" ht="15.75" customHeight="1" x14ac:dyDescent="0.15">
      <c r="A404" s="4"/>
      <c r="B404" s="4"/>
      <c r="C404" s="12"/>
      <c r="D404" s="12"/>
      <c r="E404" s="70">
        <f t="shared" ref="E404:E467" si="181">IF(T404&gt;=$U$12,$V$12,0)</f>
        <v>0</v>
      </c>
      <c r="F404" s="70">
        <f t="shared" ref="F404:F467" si="182">IF(AA404&gt;=$U$15,$V$15,0)</f>
        <v>0</v>
      </c>
      <c r="G404" s="12"/>
      <c r="H404" s="12"/>
      <c r="I404" s="3"/>
      <c r="J404" s="7"/>
      <c r="K404" s="2"/>
      <c r="L404" s="2"/>
      <c r="M404" s="2"/>
      <c r="N404" s="2"/>
      <c r="O404" s="2"/>
      <c r="P404" s="2"/>
      <c r="Q404" s="92">
        <f t="shared" si="179"/>
        <v>0</v>
      </c>
      <c r="R404" s="3"/>
      <c r="S404" s="8"/>
      <c r="T404" s="95"/>
      <c r="U404" s="2"/>
      <c r="V404" s="10"/>
      <c r="W404" s="8"/>
      <c r="X404" s="10"/>
      <c r="Y404" s="93">
        <f t="shared" si="180"/>
        <v>0</v>
      </c>
      <c r="Z404" s="10"/>
      <c r="AA404" s="10">
        <f t="shared" si="167"/>
        <v>0</v>
      </c>
      <c r="AB404" s="10"/>
      <c r="AC404" s="10"/>
      <c r="AD404" s="10"/>
      <c r="AE404" s="1"/>
      <c r="AF404" s="1"/>
      <c r="AG404" s="1"/>
      <c r="AH404" s="1"/>
      <c r="AI404" s="1"/>
      <c r="AJ404" s="1"/>
      <c r="AK404" s="5"/>
      <c r="AL404" s="6"/>
      <c r="AM404" s="3"/>
      <c r="AN404" s="3"/>
      <c r="AO404" s="3"/>
      <c r="AP404" s="3"/>
      <c r="AQ404" s="3"/>
      <c r="AR404" s="3"/>
      <c r="AS404" s="3"/>
      <c r="AT404" s="3"/>
    </row>
    <row r="405" spans="1:46" ht="15.75" customHeight="1" x14ac:dyDescent="0.15">
      <c r="A405" s="4"/>
      <c r="B405" s="4"/>
      <c r="C405" s="12"/>
      <c r="D405" s="12"/>
      <c r="E405" s="70">
        <f t="shared" si="181"/>
        <v>0</v>
      </c>
      <c r="F405" s="70">
        <f t="shared" si="182"/>
        <v>0</v>
      </c>
      <c r="G405" s="12"/>
      <c r="H405" s="12"/>
      <c r="I405" s="3"/>
      <c r="J405" s="7"/>
      <c r="K405" s="2"/>
      <c r="L405" s="2"/>
      <c r="M405" s="2"/>
      <c r="N405" s="2"/>
      <c r="O405" s="2"/>
      <c r="P405" s="2"/>
      <c r="Q405" s="92">
        <f t="shared" si="179"/>
        <v>0</v>
      </c>
      <c r="R405" s="3"/>
      <c r="S405" s="8"/>
      <c r="T405" s="95"/>
      <c r="U405" s="2"/>
      <c r="V405" s="10"/>
      <c r="W405" s="8"/>
      <c r="X405" s="10"/>
      <c r="Y405" s="93">
        <f t="shared" si="180"/>
        <v>0</v>
      </c>
      <c r="Z405" s="10"/>
      <c r="AA405" s="10">
        <f t="shared" si="167"/>
        <v>0</v>
      </c>
      <c r="AB405" s="10"/>
      <c r="AC405" s="10"/>
      <c r="AD405" s="10"/>
      <c r="AE405" s="1"/>
      <c r="AF405" s="1"/>
      <c r="AG405" s="1"/>
      <c r="AH405" s="1"/>
      <c r="AI405" s="1"/>
      <c r="AJ405" s="1"/>
      <c r="AK405" s="5"/>
      <c r="AL405" s="6"/>
      <c r="AM405" s="3"/>
      <c r="AN405" s="3"/>
      <c r="AO405" s="3"/>
      <c r="AP405" s="3"/>
      <c r="AQ405" s="3"/>
      <c r="AR405" s="3"/>
      <c r="AS405" s="3"/>
      <c r="AT405" s="3"/>
    </row>
    <row r="406" spans="1:46" ht="15.75" customHeight="1" x14ac:dyDescent="0.15">
      <c r="A406" s="4"/>
      <c r="B406" s="4"/>
      <c r="C406" s="12"/>
      <c r="D406" s="12"/>
      <c r="E406" s="70">
        <f t="shared" si="181"/>
        <v>0</v>
      </c>
      <c r="F406" s="70">
        <f t="shared" si="182"/>
        <v>0</v>
      </c>
      <c r="G406" s="12"/>
      <c r="H406" s="12"/>
      <c r="I406" s="3"/>
      <c r="J406" s="7"/>
      <c r="K406" s="2"/>
      <c r="L406" s="2"/>
      <c r="M406" s="2"/>
      <c r="N406" s="2"/>
      <c r="O406" s="2"/>
      <c r="P406" s="2"/>
      <c r="Q406" s="92">
        <f t="shared" si="179"/>
        <v>0</v>
      </c>
      <c r="R406" s="3"/>
      <c r="S406" s="8"/>
      <c r="T406" s="95"/>
      <c r="U406" s="2"/>
      <c r="V406" s="10"/>
      <c r="W406" s="8"/>
      <c r="X406" s="10"/>
      <c r="Y406" s="93">
        <f t="shared" si="180"/>
        <v>0</v>
      </c>
      <c r="Z406" s="10"/>
      <c r="AA406" s="10">
        <f t="shared" ref="AA406:AA469" si="183">IF(AD406&gt;$AN$16,AD406-$AN$16,0)</f>
        <v>0</v>
      </c>
      <c r="AB406" s="10"/>
      <c r="AC406" s="10"/>
      <c r="AD406" s="10"/>
      <c r="AE406" s="1"/>
      <c r="AF406" s="1"/>
      <c r="AG406" s="1"/>
      <c r="AH406" s="1"/>
      <c r="AI406" s="1"/>
      <c r="AJ406" s="1"/>
      <c r="AK406" s="5"/>
      <c r="AL406" s="6"/>
      <c r="AM406" s="3"/>
      <c r="AN406" s="3"/>
      <c r="AO406" s="3"/>
      <c r="AP406" s="3"/>
      <c r="AQ406" s="3"/>
      <c r="AR406" s="3"/>
      <c r="AS406" s="3"/>
      <c r="AT406" s="3"/>
    </row>
    <row r="407" spans="1:46" ht="15.75" customHeight="1" x14ac:dyDescent="0.15">
      <c r="A407" s="4"/>
      <c r="B407" s="4"/>
      <c r="C407" s="12"/>
      <c r="D407" s="12"/>
      <c r="E407" s="70">
        <f t="shared" si="181"/>
        <v>0</v>
      </c>
      <c r="F407" s="70">
        <f t="shared" si="182"/>
        <v>0</v>
      </c>
      <c r="G407" s="12"/>
      <c r="H407" s="12"/>
      <c r="I407" s="3"/>
      <c r="J407" s="7"/>
      <c r="K407" s="2"/>
      <c r="L407" s="2"/>
      <c r="M407" s="2"/>
      <c r="N407" s="2"/>
      <c r="O407" s="2"/>
      <c r="P407" s="2"/>
      <c r="Q407" s="92">
        <f t="shared" si="179"/>
        <v>0</v>
      </c>
      <c r="R407" s="3"/>
      <c r="S407" s="8"/>
      <c r="T407" s="95"/>
      <c r="U407" s="2"/>
      <c r="V407" s="10"/>
      <c r="W407" s="8"/>
      <c r="X407" s="10"/>
      <c r="Y407" s="93">
        <f t="shared" si="180"/>
        <v>0</v>
      </c>
      <c r="Z407" s="10"/>
      <c r="AA407" s="10">
        <f t="shared" si="183"/>
        <v>0</v>
      </c>
      <c r="AB407" s="10"/>
      <c r="AC407" s="10"/>
      <c r="AD407" s="10"/>
      <c r="AE407" s="1"/>
      <c r="AF407" s="1"/>
      <c r="AG407" s="1"/>
      <c r="AH407" s="1"/>
      <c r="AI407" s="1"/>
      <c r="AJ407" s="1"/>
      <c r="AK407" s="5"/>
      <c r="AL407" s="6"/>
      <c r="AM407" s="3"/>
      <c r="AN407" s="3"/>
      <c r="AO407" s="3"/>
      <c r="AP407" s="3"/>
      <c r="AQ407" s="3"/>
      <c r="AR407" s="3"/>
      <c r="AS407" s="3"/>
      <c r="AT407" s="3"/>
    </row>
    <row r="408" spans="1:46" ht="15.75" customHeight="1" x14ac:dyDescent="0.15">
      <c r="A408" s="4"/>
      <c r="B408" s="4"/>
      <c r="C408" s="12"/>
      <c r="D408" s="12"/>
      <c r="E408" s="70">
        <f t="shared" si="181"/>
        <v>0</v>
      </c>
      <c r="F408" s="70">
        <f t="shared" si="182"/>
        <v>0</v>
      </c>
      <c r="G408" s="12"/>
      <c r="H408" s="12"/>
      <c r="I408" s="3"/>
      <c r="J408" s="7"/>
      <c r="K408" s="2"/>
      <c r="L408" s="2"/>
      <c r="M408" s="2"/>
      <c r="N408" s="2"/>
      <c r="O408" s="2"/>
      <c r="P408" s="2"/>
      <c r="Q408" s="92">
        <f t="shared" si="179"/>
        <v>0</v>
      </c>
      <c r="R408" s="3"/>
      <c r="S408" s="8"/>
      <c r="T408" s="95"/>
      <c r="U408" s="2"/>
      <c r="V408" s="10"/>
      <c r="W408" s="8"/>
      <c r="X408" s="10"/>
      <c r="Y408" s="93">
        <f t="shared" si="180"/>
        <v>0</v>
      </c>
      <c r="Z408" s="10"/>
      <c r="AA408" s="10">
        <f t="shared" si="183"/>
        <v>0</v>
      </c>
      <c r="AB408" s="10"/>
      <c r="AC408" s="10"/>
      <c r="AD408" s="10"/>
      <c r="AE408" s="1"/>
      <c r="AF408" s="1"/>
      <c r="AG408" s="1"/>
      <c r="AH408" s="1"/>
      <c r="AI408" s="1"/>
      <c r="AJ408" s="1"/>
      <c r="AK408" s="5"/>
      <c r="AL408" s="6"/>
      <c r="AM408" s="3"/>
      <c r="AN408" s="3"/>
      <c r="AO408" s="3"/>
      <c r="AP408" s="3"/>
      <c r="AQ408" s="3"/>
      <c r="AR408" s="3"/>
      <c r="AS408" s="3"/>
      <c r="AT408" s="3"/>
    </row>
    <row r="409" spans="1:46" ht="15.75" customHeight="1" x14ac:dyDescent="0.15">
      <c r="A409" s="4"/>
      <c r="B409" s="4"/>
      <c r="C409" s="12"/>
      <c r="D409" s="12"/>
      <c r="E409" s="70">
        <f t="shared" si="181"/>
        <v>0</v>
      </c>
      <c r="F409" s="70">
        <f t="shared" si="182"/>
        <v>0</v>
      </c>
      <c r="G409" s="12"/>
      <c r="H409" s="12"/>
      <c r="I409" s="3"/>
      <c r="J409" s="7"/>
      <c r="K409" s="2"/>
      <c r="L409" s="2"/>
      <c r="M409" s="2"/>
      <c r="N409" s="2"/>
      <c r="O409" s="2"/>
      <c r="P409" s="2"/>
      <c r="Q409" s="92">
        <f t="shared" si="179"/>
        <v>0</v>
      </c>
      <c r="R409" s="3"/>
      <c r="S409" s="8"/>
      <c r="T409" s="95"/>
      <c r="U409" s="2"/>
      <c r="V409" s="10"/>
      <c r="W409" s="8"/>
      <c r="X409" s="10"/>
      <c r="Y409" s="93">
        <f t="shared" si="180"/>
        <v>0</v>
      </c>
      <c r="Z409" s="10"/>
      <c r="AA409" s="10">
        <f t="shared" si="183"/>
        <v>0</v>
      </c>
      <c r="AB409" s="10"/>
      <c r="AC409" s="10"/>
      <c r="AD409" s="10"/>
      <c r="AE409" s="1"/>
      <c r="AF409" s="1"/>
      <c r="AG409" s="1"/>
      <c r="AH409" s="1"/>
      <c r="AI409" s="1"/>
      <c r="AJ409" s="1"/>
      <c r="AK409" s="5"/>
      <c r="AL409" s="6"/>
      <c r="AM409" s="3"/>
      <c r="AN409" s="3"/>
      <c r="AO409" s="3"/>
      <c r="AP409" s="3"/>
      <c r="AQ409" s="3"/>
      <c r="AR409" s="3"/>
      <c r="AS409" s="3"/>
      <c r="AT409" s="3"/>
    </row>
    <row r="410" spans="1:46" ht="15.75" customHeight="1" x14ac:dyDescent="0.15">
      <c r="A410" s="4"/>
      <c r="B410" s="4"/>
      <c r="C410" s="12"/>
      <c r="D410" s="12"/>
      <c r="E410" s="70">
        <f t="shared" si="181"/>
        <v>0</v>
      </c>
      <c r="F410" s="70">
        <f t="shared" si="182"/>
        <v>0</v>
      </c>
      <c r="G410" s="12"/>
      <c r="H410" s="12"/>
      <c r="I410" s="3"/>
      <c r="J410" s="7"/>
      <c r="K410" s="2"/>
      <c r="L410" s="2"/>
      <c r="M410" s="2"/>
      <c r="N410" s="2"/>
      <c r="O410" s="2"/>
      <c r="P410" s="2"/>
      <c r="Q410" s="92">
        <f t="shared" si="179"/>
        <v>0</v>
      </c>
      <c r="R410" s="3"/>
      <c r="S410" s="8"/>
      <c r="T410" s="95"/>
      <c r="U410" s="2"/>
      <c r="V410" s="10"/>
      <c r="W410" s="8"/>
      <c r="X410" s="10"/>
      <c r="Y410" s="93">
        <f t="shared" si="180"/>
        <v>0</v>
      </c>
      <c r="Z410" s="10"/>
      <c r="AA410" s="10">
        <f t="shared" si="183"/>
        <v>0</v>
      </c>
      <c r="AB410" s="10"/>
      <c r="AC410" s="10"/>
      <c r="AD410" s="10"/>
      <c r="AE410" s="1"/>
      <c r="AF410" s="1"/>
      <c r="AG410" s="1"/>
      <c r="AH410" s="1"/>
      <c r="AI410" s="1"/>
      <c r="AJ410" s="1"/>
      <c r="AK410" s="5"/>
      <c r="AL410" s="6"/>
      <c r="AM410" s="3"/>
      <c r="AN410" s="3"/>
      <c r="AO410" s="3"/>
      <c r="AP410" s="3"/>
      <c r="AQ410" s="3"/>
      <c r="AR410" s="3"/>
      <c r="AS410" s="3"/>
      <c r="AT410" s="3"/>
    </row>
    <row r="411" spans="1:46" ht="15.75" customHeight="1" x14ac:dyDescent="0.15">
      <c r="A411" s="4"/>
      <c r="B411" s="4"/>
      <c r="C411" s="12"/>
      <c r="D411" s="12"/>
      <c r="E411" s="70">
        <f t="shared" si="181"/>
        <v>0</v>
      </c>
      <c r="F411" s="70">
        <f t="shared" si="182"/>
        <v>0</v>
      </c>
      <c r="G411" s="12"/>
      <c r="H411" s="12"/>
      <c r="I411" s="3"/>
      <c r="J411" s="7"/>
      <c r="K411" s="2"/>
      <c r="L411" s="2"/>
      <c r="M411" s="2"/>
      <c r="N411" s="2"/>
      <c r="O411" s="2"/>
      <c r="P411" s="2"/>
      <c r="Q411" s="92">
        <f t="shared" si="179"/>
        <v>0</v>
      </c>
      <c r="R411" s="3"/>
      <c r="S411" s="8"/>
      <c r="T411" s="95"/>
      <c r="U411" s="2"/>
      <c r="V411" s="10"/>
      <c r="W411" s="8"/>
      <c r="X411" s="10"/>
      <c r="Y411" s="93">
        <f t="shared" si="180"/>
        <v>0</v>
      </c>
      <c r="Z411" s="10"/>
      <c r="AA411" s="10">
        <f t="shared" si="183"/>
        <v>0</v>
      </c>
      <c r="AB411" s="10"/>
      <c r="AC411" s="10"/>
      <c r="AD411" s="10"/>
      <c r="AE411" s="1"/>
      <c r="AF411" s="1"/>
      <c r="AG411" s="1"/>
      <c r="AH411" s="1"/>
      <c r="AI411" s="1"/>
      <c r="AJ411" s="1"/>
      <c r="AK411" s="5"/>
      <c r="AL411" s="6"/>
      <c r="AM411" s="3"/>
      <c r="AN411" s="3"/>
      <c r="AO411" s="3"/>
      <c r="AP411" s="3"/>
      <c r="AQ411" s="3"/>
      <c r="AR411" s="3"/>
      <c r="AS411" s="3"/>
      <c r="AT411" s="3"/>
    </row>
    <row r="412" spans="1:46" ht="15.75" customHeight="1" x14ac:dyDescent="0.15">
      <c r="A412" s="4"/>
      <c r="B412" s="4"/>
      <c r="C412" s="12"/>
      <c r="D412" s="12"/>
      <c r="E412" s="70">
        <f t="shared" si="181"/>
        <v>0</v>
      </c>
      <c r="F412" s="70">
        <f t="shared" si="182"/>
        <v>0</v>
      </c>
      <c r="G412" s="12"/>
      <c r="H412" s="12"/>
      <c r="I412" s="3"/>
      <c r="J412" s="7"/>
      <c r="K412" s="2"/>
      <c r="L412" s="2"/>
      <c r="M412" s="2"/>
      <c r="N412" s="2"/>
      <c r="O412" s="2"/>
      <c r="P412" s="2"/>
      <c r="Q412" s="92">
        <f t="shared" si="179"/>
        <v>0</v>
      </c>
      <c r="R412" s="3"/>
      <c r="S412" s="8"/>
      <c r="T412" s="95"/>
      <c r="U412" s="2"/>
      <c r="V412" s="10"/>
      <c r="W412" s="8"/>
      <c r="X412" s="10"/>
      <c r="Y412" s="93">
        <f t="shared" si="180"/>
        <v>0</v>
      </c>
      <c r="Z412" s="10"/>
      <c r="AA412" s="10">
        <f t="shared" si="183"/>
        <v>0</v>
      </c>
      <c r="AB412" s="10"/>
      <c r="AC412" s="10"/>
      <c r="AD412" s="10"/>
      <c r="AE412" s="1"/>
      <c r="AF412" s="1"/>
      <c r="AG412" s="1"/>
      <c r="AH412" s="1"/>
      <c r="AI412" s="1"/>
      <c r="AJ412" s="1"/>
      <c r="AK412" s="5"/>
      <c r="AL412" s="6"/>
      <c r="AM412" s="3"/>
      <c r="AN412" s="3"/>
      <c r="AO412" s="3"/>
      <c r="AP412" s="3"/>
      <c r="AQ412" s="3"/>
      <c r="AR412" s="3"/>
      <c r="AS412" s="3"/>
      <c r="AT412" s="3"/>
    </row>
    <row r="413" spans="1:46" ht="15.75" customHeight="1" x14ac:dyDescent="0.15">
      <c r="A413" s="4"/>
      <c r="B413" s="4"/>
      <c r="C413" s="12"/>
      <c r="D413" s="12"/>
      <c r="E413" s="70">
        <f t="shared" si="181"/>
        <v>0</v>
      </c>
      <c r="F413" s="70">
        <f t="shared" si="182"/>
        <v>0</v>
      </c>
      <c r="G413" s="12"/>
      <c r="H413" s="12"/>
      <c r="I413" s="3"/>
      <c r="J413" s="7"/>
      <c r="K413" s="2"/>
      <c r="L413" s="2"/>
      <c r="M413" s="2"/>
      <c r="N413" s="2"/>
      <c r="O413" s="2"/>
      <c r="P413" s="2"/>
      <c r="Q413" s="92">
        <f t="shared" si="179"/>
        <v>0</v>
      </c>
      <c r="R413" s="3"/>
      <c r="S413" s="8"/>
      <c r="T413" s="95"/>
      <c r="U413" s="2"/>
      <c r="V413" s="10"/>
      <c r="W413" s="8"/>
      <c r="X413" s="10"/>
      <c r="Y413" s="93">
        <f t="shared" si="180"/>
        <v>0</v>
      </c>
      <c r="Z413" s="10"/>
      <c r="AA413" s="10">
        <f t="shared" si="183"/>
        <v>0</v>
      </c>
      <c r="AB413" s="10"/>
      <c r="AC413" s="10"/>
      <c r="AD413" s="10"/>
      <c r="AE413" s="1"/>
      <c r="AF413" s="1"/>
      <c r="AG413" s="1"/>
      <c r="AH413" s="1"/>
      <c r="AI413" s="1"/>
      <c r="AJ413" s="1"/>
      <c r="AK413" s="5"/>
      <c r="AL413" s="6"/>
      <c r="AM413" s="3"/>
      <c r="AN413" s="3"/>
      <c r="AO413" s="3"/>
      <c r="AP413" s="3"/>
      <c r="AQ413" s="3"/>
      <c r="AR413" s="3"/>
      <c r="AS413" s="3"/>
      <c r="AT413" s="3"/>
    </row>
    <row r="414" spans="1:46" ht="15.75" customHeight="1" x14ac:dyDescent="0.15">
      <c r="A414" s="4"/>
      <c r="B414" s="4"/>
      <c r="C414" s="12"/>
      <c r="D414" s="12"/>
      <c r="E414" s="70">
        <f t="shared" si="181"/>
        <v>0</v>
      </c>
      <c r="F414" s="70">
        <f t="shared" si="182"/>
        <v>0</v>
      </c>
      <c r="G414" s="12"/>
      <c r="H414" s="12"/>
      <c r="I414" s="3"/>
      <c r="J414" s="7"/>
      <c r="K414" s="2"/>
      <c r="L414" s="2"/>
      <c r="M414" s="2"/>
      <c r="N414" s="2"/>
      <c r="O414" s="2"/>
      <c r="P414" s="2"/>
      <c r="Q414" s="92">
        <f t="shared" si="179"/>
        <v>0</v>
      </c>
      <c r="R414" s="3"/>
      <c r="S414" s="8"/>
      <c r="T414" s="95"/>
      <c r="U414" s="2"/>
      <c r="V414" s="10"/>
      <c r="W414" s="8"/>
      <c r="X414" s="10"/>
      <c r="Y414" s="93">
        <f t="shared" si="180"/>
        <v>0</v>
      </c>
      <c r="Z414" s="10"/>
      <c r="AA414" s="10">
        <f t="shared" si="183"/>
        <v>0</v>
      </c>
      <c r="AB414" s="10"/>
      <c r="AC414" s="10"/>
      <c r="AD414" s="10"/>
      <c r="AE414" s="1"/>
      <c r="AF414" s="1"/>
      <c r="AG414" s="1"/>
      <c r="AH414" s="1"/>
      <c r="AI414" s="1"/>
      <c r="AJ414" s="1"/>
      <c r="AK414" s="5"/>
      <c r="AL414" s="6"/>
      <c r="AM414" s="3"/>
      <c r="AN414" s="3"/>
      <c r="AO414" s="3"/>
      <c r="AP414" s="3"/>
      <c r="AQ414" s="3"/>
      <c r="AR414" s="3"/>
      <c r="AS414" s="3"/>
      <c r="AT414" s="3"/>
    </row>
    <row r="415" spans="1:46" ht="15.75" customHeight="1" x14ac:dyDescent="0.15">
      <c r="A415" s="4"/>
      <c r="B415" s="4"/>
      <c r="C415" s="12"/>
      <c r="D415" s="12"/>
      <c r="E415" s="70">
        <f t="shared" si="181"/>
        <v>0</v>
      </c>
      <c r="F415" s="70">
        <f t="shared" si="182"/>
        <v>0</v>
      </c>
      <c r="G415" s="12"/>
      <c r="H415" s="12"/>
      <c r="I415" s="3"/>
      <c r="J415" s="7"/>
      <c r="K415" s="2"/>
      <c r="L415" s="2"/>
      <c r="M415" s="2"/>
      <c r="N415" s="2"/>
      <c r="O415" s="2"/>
      <c r="P415" s="2"/>
      <c r="Q415" s="92">
        <f t="shared" si="179"/>
        <v>0</v>
      </c>
      <c r="R415" s="3"/>
      <c r="S415" s="8"/>
      <c r="T415" s="95"/>
      <c r="U415" s="2"/>
      <c r="V415" s="10"/>
      <c r="W415" s="8"/>
      <c r="X415" s="10"/>
      <c r="Y415" s="93">
        <f t="shared" si="180"/>
        <v>0</v>
      </c>
      <c r="Z415" s="10"/>
      <c r="AA415" s="10">
        <f t="shared" si="183"/>
        <v>0</v>
      </c>
      <c r="AB415" s="10"/>
      <c r="AC415" s="10"/>
      <c r="AD415" s="10"/>
      <c r="AE415" s="1"/>
      <c r="AF415" s="1"/>
      <c r="AG415" s="1"/>
      <c r="AH415" s="1"/>
      <c r="AI415" s="1"/>
      <c r="AJ415" s="1"/>
      <c r="AK415" s="5"/>
      <c r="AL415" s="6"/>
      <c r="AM415" s="3"/>
      <c r="AN415" s="3"/>
      <c r="AO415" s="3"/>
      <c r="AP415" s="3"/>
      <c r="AQ415" s="3"/>
      <c r="AR415" s="3"/>
      <c r="AS415" s="3"/>
      <c r="AT415" s="3"/>
    </row>
    <row r="416" spans="1:46" ht="15.75" customHeight="1" x14ac:dyDescent="0.15">
      <c r="A416" s="4"/>
      <c r="B416" s="4"/>
      <c r="C416" s="12"/>
      <c r="D416" s="12"/>
      <c r="E416" s="70">
        <f t="shared" si="181"/>
        <v>0</v>
      </c>
      <c r="F416" s="70">
        <f t="shared" si="182"/>
        <v>0</v>
      </c>
      <c r="G416" s="12"/>
      <c r="H416" s="12"/>
      <c r="I416" s="3"/>
      <c r="J416" s="7"/>
      <c r="K416" s="2"/>
      <c r="L416" s="2"/>
      <c r="M416" s="2"/>
      <c r="N416" s="2"/>
      <c r="O416" s="2"/>
      <c r="P416" s="2"/>
      <c r="Q416" s="92">
        <f t="shared" si="179"/>
        <v>0</v>
      </c>
      <c r="R416" s="3"/>
      <c r="S416" s="8"/>
      <c r="T416" s="95"/>
      <c r="U416" s="2"/>
      <c r="V416" s="10"/>
      <c r="W416" s="8"/>
      <c r="X416" s="10"/>
      <c r="Y416" s="93">
        <f t="shared" si="180"/>
        <v>0</v>
      </c>
      <c r="Z416" s="10"/>
      <c r="AA416" s="10">
        <f t="shared" si="183"/>
        <v>0</v>
      </c>
      <c r="AB416" s="10"/>
      <c r="AC416" s="10"/>
      <c r="AD416" s="10"/>
      <c r="AE416" s="1"/>
      <c r="AF416" s="1"/>
      <c r="AG416" s="1"/>
      <c r="AH416" s="1"/>
      <c r="AI416" s="1"/>
      <c r="AJ416" s="1"/>
      <c r="AK416" s="5"/>
      <c r="AL416" s="6"/>
      <c r="AM416" s="3"/>
      <c r="AN416" s="3"/>
      <c r="AO416" s="3"/>
      <c r="AP416" s="3"/>
      <c r="AQ416" s="3"/>
      <c r="AR416" s="3"/>
      <c r="AS416" s="3"/>
      <c r="AT416" s="3"/>
    </row>
    <row r="417" spans="1:46" ht="15.75" customHeight="1" x14ac:dyDescent="0.15">
      <c r="A417" s="4"/>
      <c r="B417" s="4"/>
      <c r="C417" s="12"/>
      <c r="D417" s="12"/>
      <c r="E417" s="70">
        <f t="shared" si="181"/>
        <v>0</v>
      </c>
      <c r="F417" s="70">
        <f t="shared" si="182"/>
        <v>0</v>
      </c>
      <c r="G417" s="12"/>
      <c r="H417" s="12"/>
      <c r="I417" s="3"/>
      <c r="J417" s="7"/>
      <c r="K417" s="2"/>
      <c r="L417" s="2"/>
      <c r="M417" s="2"/>
      <c r="N417" s="2"/>
      <c r="O417" s="2"/>
      <c r="P417" s="2"/>
      <c r="Q417" s="92">
        <f t="shared" si="179"/>
        <v>0</v>
      </c>
      <c r="R417" s="3"/>
      <c r="S417" s="8"/>
      <c r="T417" s="95"/>
      <c r="U417" s="2"/>
      <c r="V417" s="10"/>
      <c r="W417" s="8"/>
      <c r="X417" s="10"/>
      <c r="Y417" s="93">
        <f t="shared" si="180"/>
        <v>0</v>
      </c>
      <c r="Z417" s="10"/>
      <c r="AA417" s="10">
        <f t="shared" si="183"/>
        <v>0</v>
      </c>
      <c r="AB417" s="10"/>
      <c r="AC417" s="10"/>
      <c r="AD417" s="10"/>
      <c r="AE417" s="1"/>
      <c r="AF417" s="1"/>
      <c r="AG417" s="1"/>
      <c r="AH417" s="1"/>
      <c r="AI417" s="1"/>
      <c r="AJ417" s="1"/>
      <c r="AK417" s="5"/>
      <c r="AL417" s="6"/>
      <c r="AM417" s="3"/>
      <c r="AN417" s="3"/>
      <c r="AO417" s="3"/>
      <c r="AP417" s="3"/>
      <c r="AQ417" s="3"/>
      <c r="AR417" s="3"/>
      <c r="AS417" s="3"/>
      <c r="AT417" s="3"/>
    </row>
    <row r="418" spans="1:46" ht="15.75" customHeight="1" x14ac:dyDescent="0.15">
      <c r="A418" s="4"/>
      <c r="B418" s="4"/>
      <c r="C418" s="12"/>
      <c r="D418" s="12"/>
      <c r="E418" s="70">
        <f t="shared" si="181"/>
        <v>0</v>
      </c>
      <c r="F418" s="70">
        <f t="shared" si="182"/>
        <v>0</v>
      </c>
      <c r="G418" s="12"/>
      <c r="H418" s="12"/>
      <c r="I418" s="3"/>
      <c r="J418" s="7"/>
      <c r="K418" s="2"/>
      <c r="L418" s="2"/>
      <c r="M418" s="2"/>
      <c r="N418" s="2"/>
      <c r="O418" s="2"/>
      <c r="P418" s="2"/>
      <c r="Q418" s="92">
        <f t="shared" si="179"/>
        <v>0</v>
      </c>
      <c r="R418" s="3"/>
      <c r="S418" s="8"/>
      <c r="T418" s="95"/>
      <c r="U418" s="2"/>
      <c r="V418" s="10"/>
      <c r="W418" s="8"/>
      <c r="X418" s="10"/>
      <c r="Y418" s="93">
        <f t="shared" si="180"/>
        <v>0</v>
      </c>
      <c r="Z418" s="10"/>
      <c r="AA418" s="10">
        <f t="shared" si="183"/>
        <v>0</v>
      </c>
      <c r="AB418" s="10"/>
      <c r="AC418" s="10"/>
      <c r="AD418" s="10"/>
      <c r="AE418" s="1"/>
      <c r="AF418" s="1"/>
      <c r="AG418" s="1"/>
      <c r="AH418" s="1"/>
      <c r="AI418" s="1"/>
      <c r="AJ418" s="1"/>
      <c r="AK418" s="5"/>
      <c r="AL418" s="6"/>
      <c r="AM418" s="3"/>
      <c r="AN418" s="3"/>
      <c r="AO418" s="3"/>
      <c r="AP418" s="3"/>
      <c r="AQ418" s="3"/>
      <c r="AR418" s="3"/>
      <c r="AS418" s="3"/>
      <c r="AT418" s="3"/>
    </row>
    <row r="419" spans="1:46" ht="15.75" customHeight="1" x14ac:dyDescent="0.15">
      <c r="A419" s="4"/>
      <c r="B419" s="4"/>
      <c r="C419" s="12"/>
      <c r="D419" s="12"/>
      <c r="E419" s="70">
        <f t="shared" si="181"/>
        <v>0</v>
      </c>
      <c r="F419" s="70">
        <f t="shared" si="182"/>
        <v>0</v>
      </c>
      <c r="G419" s="12"/>
      <c r="H419" s="12"/>
      <c r="I419" s="3"/>
      <c r="J419" s="7"/>
      <c r="K419" s="2"/>
      <c r="L419" s="2"/>
      <c r="M419" s="2"/>
      <c r="N419" s="2"/>
      <c r="O419" s="2"/>
      <c r="P419" s="2"/>
      <c r="Q419" s="92">
        <f t="shared" si="179"/>
        <v>0</v>
      </c>
      <c r="R419" s="3"/>
      <c r="S419" s="8"/>
      <c r="T419" s="95"/>
      <c r="U419" s="2"/>
      <c r="V419" s="10"/>
      <c r="W419" s="8"/>
      <c r="X419" s="10"/>
      <c r="Y419" s="93">
        <f t="shared" si="180"/>
        <v>0</v>
      </c>
      <c r="Z419" s="10"/>
      <c r="AA419" s="10">
        <f t="shared" si="183"/>
        <v>0</v>
      </c>
      <c r="AB419" s="10"/>
      <c r="AC419" s="10"/>
      <c r="AD419" s="10"/>
      <c r="AE419" s="1"/>
      <c r="AF419" s="1"/>
      <c r="AG419" s="1"/>
      <c r="AH419" s="1"/>
      <c r="AI419" s="1"/>
      <c r="AJ419" s="1"/>
      <c r="AK419" s="5"/>
      <c r="AL419" s="6"/>
      <c r="AM419" s="3"/>
      <c r="AN419" s="3"/>
      <c r="AO419" s="3"/>
      <c r="AP419" s="3"/>
      <c r="AQ419" s="3"/>
      <c r="AR419" s="3"/>
      <c r="AS419" s="3"/>
      <c r="AT419" s="3"/>
    </row>
    <row r="420" spans="1:46" ht="15.75" customHeight="1" x14ac:dyDescent="0.15">
      <c r="A420" s="4"/>
      <c r="B420" s="4"/>
      <c r="C420" s="12"/>
      <c r="D420" s="12"/>
      <c r="E420" s="70">
        <f t="shared" si="181"/>
        <v>0</v>
      </c>
      <c r="F420" s="70">
        <f t="shared" si="182"/>
        <v>0</v>
      </c>
      <c r="G420" s="12"/>
      <c r="H420" s="12"/>
      <c r="I420" s="3"/>
      <c r="J420" s="7"/>
      <c r="K420" s="2"/>
      <c r="L420" s="2"/>
      <c r="M420" s="2"/>
      <c r="N420" s="2"/>
      <c r="O420" s="2"/>
      <c r="P420" s="2"/>
      <c r="Q420" s="92">
        <f t="shared" si="179"/>
        <v>0</v>
      </c>
      <c r="R420" s="3"/>
      <c r="S420" s="8"/>
      <c r="T420" s="95"/>
      <c r="U420" s="2"/>
      <c r="V420" s="10"/>
      <c r="W420" s="8"/>
      <c r="X420" s="10"/>
      <c r="Y420" s="93">
        <f t="shared" si="180"/>
        <v>0</v>
      </c>
      <c r="Z420" s="10"/>
      <c r="AA420" s="10">
        <f t="shared" si="183"/>
        <v>0</v>
      </c>
      <c r="AB420" s="10"/>
      <c r="AC420" s="10"/>
      <c r="AD420" s="10"/>
      <c r="AE420" s="1"/>
      <c r="AF420" s="1"/>
      <c r="AG420" s="1"/>
      <c r="AH420" s="1"/>
      <c r="AI420" s="1"/>
      <c r="AJ420" s="1"/>
      <c r="AK420" s="5"/>
      <c r="AL420" s="6"/>
      <c r="AM420" s="3"/>
      <c r="AN420" s="3"/>
      <c r="AO420" s="3"/>
      <c r="AP420" s="3"/>
      <c r="AQ420" s="3"/>
      <c r="AR420" s="3"/>
      <c r="AS420" s="3"/>
      <c r="AT420" s="3"/>
    </row>
    <row r="421" spans="1:46" ht="15.75" customHeight="1" x14ac:dyDescent="0.15">
      <c r="A421" s="4"/>
      <c r="B421" s="4"/>
      <c r="C421" s="12"/>
      <c r="D421" s="12"/>
      <c r="E421" s="70">
        <f t="shared" si="181"/>
        <v>0</v>
      </c>
      <c r="F421" s="70">
        <f t="shared" si="182"/>
        <v>0</v>
      </c>
      <c r="G421" s="12"/>
      <c r="H421" s="12"/>
      <c r="I421" s="3"/>
      <c r="J421" s="7"/>
      <c r="K421" s="2"/>
      <c r="L421" s="2"/>
      <c r="M421" s="2"/>
      <c r="N421" s="2"/>
      <c r="O421" s="2"/>
      <c r="P421" s="2"/>
      <c r="Q421" s="92">
        <f t="shared" si="179"/>
        <v>0</v>
      </c>
      <c r="R421" s="3"/>
      <c r="S421" s="8"/>
      <c r="T421" s="95"/>
      <c r="U421" s="2"/>
      <c r="V421" s="10"/>
      <c r="W421" s="8"/>
      <c r="X421" s="10"/>
      <c r="Y421" s="93">
        <f t="shared" si="180"/>
        <v>0</v>
      </c>
      <c r="Z421" s="10"/>
      <c r="AA421" s="10">
        <f t="shared" si="183"/>
        <v>0</v>
      </c>
      <c r="AB421" s="10"/>
      <c r="AC421" s="10"/>
      <c r="AD421" s="10"/>
      <c r="AE421" s="1"/>
      <c r="AF421" s="1"/>
      <c r="AG421" s="1"/>
      <c r="AH421" s="1"/>
      <c r="AI421" s="1"/>
      <c r="AJ421" s="1"/>
      <c r="AK421" s="5"/>
      <c r="AL421" s="6"/>
      <c r="AM421" s="3"/>
      <c r="AN421" s="3"/>
      <c r="AO421" s="3"/>
      <c r="AP421" s="3"/>
      <c r="AQ421" s="3"/>
      <c r="AR421" s="3"/>
      <c r="AS421" s="3"/>
      <c r="AT421" s="3"/>
    </row>
    <row r="422" spans="1:46" ht="15.75" customHeight="1" x14ac:dyDescent="0.15">
      <c r="A422" s="4"/>
      <c r="B422" s="4"/>
      <c r="C422" s="12"/>
      <c r="D422" s="12"/>
      <c r="E422" s="70">
        <f t="shared" si="181"/>
        <v>0</v>
      </c>
      <c r="F422" s="70">
        <f t="shared" si="182"/>
        <v>0</v>
      </c>
      <c r="G422" s="12"/>
      <c r="H422" s="12"/>
      <c r="I422" s="3"/>
      <c r="J422" s="7"/>
      <c r="K422" s="2"/>
      <c r="L422" s="2"/>
      <c r="M422" s="2"/>
      <c r="N422" s="2"/>
      <c r="O422" s="2"/>
      <c r="P422" s="2"/>
      <c r="Q422" s="92">
        <f t="shared" si="179"/>
        <v>0</v>
      </c>
      <c r="R422" s="3"/>
      <c r="S422" s="8"/>
      <c r="T422" s="95"/>
      <c r="U422" s="2"/>
      <c r="V422" s="10"/>
      <c r="W422" s="8"/>
      <c r="X422" s="10"/>
      <c r="Y422" s="93">
        <f t="shared" si="180"/>
        <v>0</v>
      </c>
      <c r="Z422" s="10"/>
      <c r="AA422" s="10">
        <f t="shared" si="183"/>
        <v>0</v>
      </c>
      <c r="AB422" s="10"/>
      <c r="AC422" s="10"/>
      <c r="AD422" s="10"/>
      <c r="AE422" s="1"/>
      <c r="AF422" s="1"/>
      <c r="AG422" s="1"/>
      <c r="AH422" s="1"/>
      <c r="AI422" s="1"/>
      <c r="AJ422" s="1"/>
      <c r="AK422" s="5"/>
      <c r="AL422" s="6"/>
      <c r="AM422" s="3"/>
      <c r="AN422" s="3"/>
      <c r="AO422" s="3"/>
      <c r="AP422" s="3"/>
      <c r="AQ422" s="3"/>
      <c r="AR422" s="3"/>
      <c r="AS422" s="3"/>
      <c r="AT422" s="3"/>
    </row>
    <row r="423" spans="1:46" ht="15.75" customHeight="1" x14ac:dyDescent="0.15">
      <c r="A423" s="4"/>
      <c r="B423" s="4"/>
      <c r="C423" s="12"/>
      <c r="D423" s="12"/>
      <c r="E423" s="70">
        <f t="shared" si="181"/>
        <v>0</v>
      </c>
      <c r="F423" s="70">
        <f t="shared" si="182"/>
        <v>0</v>
      </c>
      <c r="G423" s="12"/>
      <c r="H423" s="12"/>
      <c r="I423" s="3"/>
      <c r="J423" s="7"/>
      <c r="K423" s="2"/>
      <c r="L423" s="2"/>
      <c r="M423" s="2"/>
      <c r="N423" s="2"/>
      <c r="O423" s="2"/>
      <c r="P423" s="2"/>
      <c r="Q423" s="92">
        <f t="shared" si="179"/>
        <v>0</v>
      </c>
      <c r="R423" s="3"/>
      <c r="S423" s="8"/>
      <c r="T423" s="95"/>
      <c r="U423" s="2"/>
      <c r="V423" s="10"/>
      <c r="W423" s="8"/>
      <c r="X423" s="10"/>
      <c r="Y423" s="93">
        <f t="shared" si="180"/>
        <v>0</v>
      </c>
      <c r="Z423" s="10"/>
      <c r="AA423" s="10">
        <f t="shared" si="183"/>
        <v>0</v>
      </c>
      <c r="AB423" s="10"/>
      <c r="AC423" s="10"/>
      <c r="AD423" s="10"/>
      <c r="AE423" s="1"/>
      <c r="AF423" s="1"/>
      <c r="AG423" s="1"/>
      <c r="AH423" s="1"/>
      <c r="AI423" s="1"/>
      <c r="AJ423" s="1"/>
      <c r="AK423" s="5"/>
      <c r="AL423" s="6"/>
      <c r="AM423" s="3"/>
      <c r="AN423" s="3"/>
      <c r="AO423" s="3"/>
      <c r="AP423" s="3"/>
      <c r="AQ423" s="3"/>
      <c r="AR423" s="3"/>
      <c r="AS423" s="3"/>
      <c r="AT423" s="3"/>
    </row>
    <row r="424" spans="1:46" ht="15.75" customHeight="1" x14ac:dyDescent="0.15">
      <c r="A424" s="4"/>
      <c r="B424" s="4"/>
      <c r="C424" s="12"/>
      <c r="D424" s="12"/>
      <c r="E424" s="70">
        <f t="shared" si="181"/>
        <v>0</v>
      </c>
      <c r="F424" s="70">
        <f t="shared" si="182"/>
        <v>0</v>
      </c>
      <c r="G424" s="12"/>
      <c r="H424" s="12"/>
      <c r="I424" s="3"/>
      <c r="J424" s="7"/>
      <c r="K424" s="2"/>
      <c r="L424" s="2"/>
      <c r="M424" s="2"/>
      <c r="N424" s="2"/>
      <c r="O424" s="2"/>
      <c r="P424" s="2"/>
      <c r="Q424" s="92">
        <f t="shared" si="179"/>
        <v>0</v>
      </c>
      <c r="R424" s="3"/>
      <c r="S424" s="8"/>
      <c r="T424" s="95"/>
      <c r="U424" s="2"/>
      <c r="V424" s="10"/>
      <c r="W424" s="8"/>
      <c r="X424" s="10"/>
      <c r="Y424" s="93">
        <f t="shared" si="180"/>
        <v>0</v>
      </c>
      <c r="Z424" s="10"/>
      <c r="AA424" s="10">
        <f t="shared" si="183"/>
        <v>0</v>
      </c>
      <c r="AB424" s="10"/>
      <c r="AC424" s="10"/>
      <c r="AD424" s="10"/>
      <c r="AE424" s="1"/>
      <c r="AF424" s="1"/>
      <c r="AG424" s="1"/>
      <c r="AH424" s="1"/>
      <c r="AI424" s="1"/>
      <c r="AJ424" s="1"/>
      <c r="AK424" s="5"/>
      <c r="AL424" s="6"/>
      <c r="AM424" s="3"/>
      <c r="AN424" s="3"/>
      <c r="AO424" s="3"/>
      <c r="AP424" s="3"/>
      <c r="AQ424" s="3"/>
      <c r="AR424" s="3"/>
      <c r="AS424" s="3"/>
      <c r="AT424" s="3"/>
    </row>
    <row r="425" spans="1:46" ht="15.75" customHeight="1" x14ac:dyDescent="0.15">
      <c r="A425" s="4"/>
      <c r="B425" s="4"/>
      <c r="C425" s="12"/>
      <c r="D425" s="12"/>
      <c r="E425" s="70">
        <f t="shared" si="181"/>
        <v>0</v>
      </c>
      <c r="F425" s="70">
        <f t="shared" si="182"/>
        <v>0</v>
      </c>
      <c r="G425" s="12"/>
      <c r="H425" s="12"/>
      <c r="I425" s="3"/>
      <c r="J425" s="7"/>
      <c r="K425" s="2"/>
      <c r="L425" s="2"/>
      <c r="M425" s="2"/>
      <c r="N425" s="2"/>
      <c r="O425" s="2"/>
      <c r="P425" s="2"/>
      <c r="Q425" s="92">
        <f t="shared" si="179"/>
        <v>0</v>
      </c>
      <c r="R425" s="3"/>
      <c r="S425" s="8"/>
      <c r="T425" s="95"/>
      <c r="U425" s="2"/>
      <c r="V425" s="10"/>
      <c r="W425" s="8"/>
      <c r="X425" s="10"/>
      <c r="Y425" s="93">
        <f t="shared" si="180"/>
        <v>0</v>
      </c>
      <c r="Z425" s="10"/>
      <c r="AA425" s="10">
        <f t="shared" si="183"/>
        <v>0</v>
      </c>
      <c r="AB425" s="10"/>
      <c r="AC425" s="10"/>
      <c r="AD425" s="10"/>
      <c r="AE425" s="1"/>
      <c r="AF425" s="1"/>
      <c r="AG425" s="1"/>
      <c r="AH425" s="1"/>
      <c r="AI425" s="1"/>
      <c r="AJ425" s="1"/>
      <c r="AK425" s="5"/>
      <c r="AL425" s="6"/>
      <c r="AM425" s="3"/>
      <c r="AN425" s="3"/>
      <c r="AO425" s="3"/>
      <c r="AP425" s="3"/>
      <c r="AQ425" s="3"/>
      <c r="AR425" s="3"/>
      <c r="AS425" s="3"/>
      <c r="AT425" s="3"/>
    </row>
    <row r="426" spans="1:46" ht="15.75" customHeight="1" x14ac:dyDescent="0.15">
      <c r="A426" s="4"/>
      <c r="B426" s="4"/>
      <c r="C426" s="12"/>
      <c r="D426" s="12"/>
      <c r="E426" s="70">
        <f t="shared" si="181"/>
        <v>0</v>
      </c>
      <c r="F426" s="70">
        <f t="shared" si="182"/>
        <v>0</v>
      </c>
      <c r="G426" s="12"/>
      <c r="H426" s="12"/>
      <c r="I426" s="3"/>
      <c r="J426" s="7"/>
      <c r="K426" s="2"/>
      <c r="L426" s="2"/>
      <c r="M426" s="2"/>
      <c r="N426" s="2"/>
      <c r="O426" s="2"/>
      <c r="P426" s="2"/>
      <c r="Q426" s="92">
        <f t="shared" si="179"/>
        <v>0</v>
      </c>
      <c r="R426" s="3"/>
      <c r="S426" s="8"/>
      <c r="T426" s="95"/>
      <c r="U426" s="2"/>
      <c r="V426" s="10"/>
      <c r="W426" s="8"/>
      <c r="X426" s="10"/>
      <c r="Y426" s="93">
        <f t="shared" si="180"/>
        <v>0</v>
      </c>
      <c r="Z426" s="10"/>
      <c r="AA426" s="10">
        <f t="shared" si="183"/>
        <v>0</v>
      </c>
      <c r="AB426" s="10"/>
      <c r="AC426" s="10"/>
      <c r="AD426" s="10"/>
      <c r="AE426" s="1"/>
      <c r="AF426" s="1"/>
      <c r="AG426" s="1"/>
      <c r="AH426" s="1"/>
      <c r="AI426" s="1"/>
      <c r="AJ426" s="1"/>
      <c r="AK426" s="5"/>
      <c r="AL426" s="6"/>
      <c r="AM426" s="3"/>
      <c r="AN426" s="3"/>
      <c r="AO426" s="3"/>
      <c r="AP426" s="3"/>
      <c r="AQ426" s="3"/>
      <c r="AR426" s="3"/>
      <c r="AS426" s="3"/>
      <c r="AT426" s="3"/>
    </row>
    <row r="427" spans="1:46" ht="15.75" customHeight="1" x14ac:dyDescent="0.15">
      <c r="A427" s="4"/>
      <c r="B427" s="4"/>
      <c r="C427" s="12"/>
      <c r="D427" s="12"/>
      <c r="E427" s="70">
        <f t="shared" si="181"/>
        <v>0</v>
      </c>
      <c r="F427" s="70">
        <f t="shared" si="182"/>
        <v>0</v>
      </c>
      <c r="G427" s="12"/>
      <c r="H427" s="12"/>
      <c r="I427" s="3"/>
      <c r="J427" s="7"/>
      <c r="K427" s="2"/>
      <c r="L427" s="2"/>
      <c r="M427" s="2"/>
      <c r="N427" s="2"/>
      <c r="O427" s="2"/>
      <c r="P427" s="2"/>
      <c r="Q427" s="92">
        <f t="shared" si="179"/>
        <v>0</v>
      </c>
      <c r="R427" s="3"/>
      <c r="S427" s="8"/>
      <c r="T427" s="95"/>
      <c r="U427" s="2"/>
      <c r="V427" s="10"/>
      <c r="W427" s="8"/>
      <c r="X427" s="10"/>
      <c r="Y427" s="93">
        <f t="shared" si="180"/>
        <v>0</v>
      </c>
      <c r="Z427" s="10"/>
      <c r="AA427" s="10">
        <f t="shared" si="183"/>
        <v>0</v>
      </c>
      <c r="AB427" s="10"/>
      <c r="AC427" s="10"/>
      <c r="AD427" s="10"/>
      <c r="AE427" s="1"/>
      <c r="AF427" s="1"/>
      <c r="AG427" s="1"/>
      <c r="AH427" s="1"/>
      <c r="AI427" s="1"/>
      <c r="AJ427" s="1"/>
      <c r="AK427" s="5"/>
      <c r="AL427" s="6"/>
      <c r="AM427" s="3"/>
      <c r="AN427" s="3"/>
      <c r="AO427" s="3"/>
      <c r="AP427" s="3"/>
      <c r="AQ427" s="3"/>
      <c r="AR427" s="3"/>
      <c r="AS427" s="3"/>
      <c r="AT427" s="3"/>
    </row>
    <row r="428" spans="1:46" ht="15.75" customHeight="1" x14ac:dyDescent="0.15">
      <c r="A428" s="4"/>
      <c r="B428" s="4"/>
      <c r="C428" s="12"/>
      <c r="D428" s="12"/>
      <c r="E428" s="70">
        <f t="shared" si="181"/>
        <v>0</v>
      </c>
      <c r="F428" s="70">
        <f t="shared" si="182"/>
        <v>0</v>
      </c>
      <c r="G428" s="12"/>
      <c r="H428" s="12"/>
      <c r="I428" s="3"/>
      <c r="J428" s="7"/>
      <c r="K428" s="2"/>
      <c r="L428" s="2"/>
      <c r="M428" s="2"/>
      <c r="N428" s="2"/>
      <c r="O428" s="2"/>
      <c r="P428" s="2"/>
      <c r="Q428" s="92">
        <f t="shared" si="179"/>
        <v>0</v>
      </c>
      <c r="R428" s="3"/>
      <c r="S428" s="8"/>
      <c r="T428" s="95"/>
      <c r="U428" s="2"/>
      <c r="V428" s="10"/>
      <c r="W428" s="8"/>
      <c r="X428" s="10"/>
      <c r="Y428" s="93">
        <f t="shared" si="180"/>
        <v>0</v>
      </c>
      <c r="Z428" s="10"/>
      <c r="AA428" s="10">
        <f t="shared" si="183"/>
        <v>0</v>
      </c>
      <c r="AB428" s="10"/>
      <c r="AC428" s="10"/>
      <c r="AD428" s="10"/>
      <c r="AE428" s="1"/>
      <c r="AF428" s="1"/>
      <c r="AG428" s="1"/>
      <c r="AH428" s="1"/>
      <c r="AI428" s="1"/>
      <c r="AJ428" s="1"/>
      <c r="AK428" s="5"/>
      <c r="AL428" s="6"/>
      <c r="AM428" s="3"/>
      <c r="AN428" s="3"/>
      <c r="AO428" s="3"/>
      <c r="AP428" s="3"/>
      <c r="AQ428" s="3"/>
      <c r="AR428" s="3"/>
      <c r="AS428" s="3"/>
      <c r="AT428" s="3"/>
    </row>
    <row r="429" spans="1:46" ht="15.75" customHeight="1" x14ac:dyDescent="0.15">
      <c r="A429" s="4"/>
      <c r="B429" s="4"/>
      <c r="C429" s="12"/>
      <c r="D429" s="12"/>
      <c r="E429" s="70">
        <f t="shared" si="181"/>
        <v>0</v>
      </c>
      <c r="F429" s="70">
        <f t="shared" si="182"/>
        <v>0</v>
      </c>
      <c r="G429" s="12"/>
      <c r="H429" s="12"/>
      <c r="I429" s="3"/>
      <c r="J429" s="7"/>
      <c r="K429" s="2"/>
      <c r="L429" s="2"/>
      <c r="M429" s="2"/>
      <c r="N429" s="2"/>
      <c r="O429" s="2"/>
      <c r="P429" s="2"/>
      <c r="Q429" s="92">
        <f t="shared" si="179"/>
        <v>0</v>
      </c>
      <c r="R429" s="3"/>
      <c r="S429" s="8"/>
      <c r="T429" s="95"/>
      <c r="U429" s="2"/>
      <c r="V429" s="10"/>
      <c r="W429" s="8"/>
      <c r="X429" s="10"/>
      <c r="Y429" s="93">
        <f t="shared" si="180"/>
        <v>0</v>
      </c>
      <c r="Z429" s="10"/>
      <c r="AA429" s="10">
        <f t="shared" si="183"/>
        <v>0</v>
      </c>
      <c r="AB429" s="10"/>
      <c r="AC429" s="10"/>
      <c r="AD429" s="10"/>
      <c r="AE429" s="1"/>
      <c r="AF429" s="1"/>
      <c r="AG429" s="1"/>
      <c r="AH429" s="1"/>
      <c r="AI429" s="1"/>
      <c r="AJ429" s="1"/>
      <c r="AK429" s="5"/>
      <c r="AL429" s="6"/>
      <c r="AM429" s="3"/>
      <c r="AN429" s="3"/>
      <c r="AO429" s="3"/>
      <c r="AP429" s="3"/>
      <c r="AQ429" s="3"/>
      <c r="AR429" s="3"/>
      <c r="AS429" s="3"/>
      <c r="AT429" s="3"/>
    </row>
    <row r="430" spans="1:46" ht="15.75" customHeight="1" x14ac:dyDescent="0.15">
      <c r="A430" s="4"/>
      <c r="B430" s="4"/>
      <c r="C430" s="12"/>
      <c r="D430" s="12"/>
      <c r="E430" s="70">
        <f t="shared" si="181"/>
        <v>0</v>
      </c>
      <c r="F430" s="70">
        <f t="shared" si="182"/>
        <v>0</v>
      </c>
      <c r="G430" s="12"/>
      <c r="H430" s="12"/>
      <c r="I430" s="3"/>
      <c r="J430" s="7"/>
      <c r="K430" s="2"/>
      <c r="L430" s="2"/>
      <c r="M430" s="2"/>
      <c r="N430" s="2"/>
      <c r="O430" s="2"/>
      <c r="P430" s="2"/>
      <c r="Q430" s="92">
        <f t="shared" si="179"/>
        <v>0</v>
      </c>
      <c r="R430" s="3"/>
      <c r="S430" s="8"/>
      <c r="T430" s="95"/>
      <c r="U430" s="2"/>
      <c r="V430" s="10"/>
      <c r="W430" s="8"/>
      <c r="X430" s="10"/>
      <c r="Y430" s="93">
        <f t="shared" si="180"/>
        <v>0</v>
      </c>
      <c r="Z430" s="10"/>
      <c r="AA430" s="10">
        <f t="shared" si="183"/>
        <v>0</v>
      </c>
      <c r="AB430" s="10"/>
      <c r="AC430" s="10"/>
      <c r="AD430" s="10"/>
      <c r="AE430" s="1"/>
      <c r="AF430" s="1"/>
      <c r="AG430" s="1"/>
      <c r="AH430" s="1"/>
      <c r="AI430" s="1"/>
      <c r="AJ430" s="1"/>
      <c r="AK430" s="5"/>
      <c r="AL430" s="6"/>
      <c r="AM430" s="3"/>
      <c r="AN430" s="3"/>
      <c r="AO430" s="3"/>
      <c r="AP430" s="3"/>
      <c r="AQ430" s="3"/>
      <c r="AR430" s="3"/>
      <c r="AS430" s="3"/>
      <c r="AT430" s="3"/>
    </row>
    <row r="431" spans="1:46" ht="15.75" customHeight="1" x14ac:dyDescent="0.15">
      <c r="A431" s="4"/>
      <c r="B431" s="4"/>
      <c r="C431" s="12"/>
      <c r="D431" s="12"/>
      <c r="E431" s="70">
        <f t="shared" si="181"/>
        <v>0</v>
      </c>
      <c r="F431" s="70">
        <f t="shared" si="182"/>
        <v>0</v>
      </c>
      <c r="G431" s="12"/>
      <c r="H431" s="12"/>
      <c r="I431" s="3"/>
      <c r="J431" s="7"/>
      <c r="K431" s="2"/>
      <c r="L431" s="2"/>
      <c r="M431" s="2"/>
      <c r="N431" s="2"/>
      <c r="O431" s="2"/>
      <c r="P431" s="2"/>
      <c r="Q431" s="92">
        <f t="shared" si="179"/>
        <v>0</v>
      </c>
      <c r="R431" s="3"/>
      <c r="S431" s="8"/>
      <c r="T431" s="95"/>
      <c r="U431" s="2"/>
      <c r="V431" s="10"/>
      <c r="W431" s="8"/>
      <c r="X431" s="10"/>
      <c r="Y431" s="93">
        <f t="shared" si="180"/>
        <v>0</v>
      </c>
      <c r="Z431" s="10"/>
      <c r="AA431" s="10">
        <f t="shared" si="183"/>
        <v>0</v>
      </c>
      <c r="AB431" s="10"/>
      <c r="AC431" s="10"/>
      <c r="AD431" s="10"/>
      <c r="AE431" s="1"/>
      <c r="AF431" s="1"/>
      <c r="AG431" s="1"/>
      <c r="AH431" s="1"/>
      <c r="AI431" s="1"/>
      <c r="AJ431" s="1"/>
      <c r="AK431" s="5"/>
      <c r="AL431" s="6"/>
      <c r="AM431" s="3"/>
      <c r="AN431" s="3"/>
      <c r="AO431" s="3"/>
      <c r="AP431" s="3"/>
      <c r="AQ431" s="3"/>
      <c r="AR431" s="3"/>
      <c r="AS431" s="3"/>
      <c r="AT431" s="3"/>
    </row>
    <row r="432" spans="1:46" ht="15.75" customHeight="1" x14ac:dyDescent="0.15">
      <c r="A432" s="4"/>
      <c r="B432" s="4"/>
      <c r="C432" s="12"/>
      <c r="D432" s="12"/>
      <c r="E432" s="70">
        <f t="shared" si="181"/>
        <v>0</v>
      </c>
      <c r="F432" s="70">
        <f t="shared" si="182"/>
        <v>0</v>
      </c>
      <c r="G432" s="12"/>
      <c r="H432" s="12"/>
      <c r="I432" s="3"/>
      <c r="J432" s="7"/>
      <c r="K432" s="2"/>
      <c r="L432" s="2"/>
      <c r="M432" s="2"/>
      <c r="N432" s="2"/>
      <c r="O432" s="2"/>
      <c r="P432" s="2"/>
      <c r="Q432" s="92">
        <f t="shared" si="179"/>
        <v>0</v>
      </c>
      <c r="R432" s="3"/>
      <c r="S432" s="8"/>
      <c r="T432" s="95"/>
      <c r="U432" s="2"/>
      <c r="V432" s="10"/>
      <c r="W432" s="8"/>
      <c r="X432" s="10"/>
      <c r="Y432" s="93">
        <f t="shared" si="180"/>
        <v>0</v>
      </c>
      <c r="Z432" s="10"/>
      <c r="AA432" s="10">
        <f t="shared" si="183"/>
        <v>0</v>
      </c>
      <c r="AB432" s="10"/>
      <c r="AC432" s="10"/>
      <c r="AD432" s="10"/>
      <c r="AE432" s="1"/>
      <c r="AF432" s="1"/>
      <c r="AG432" s="1"/>
      <c r="AH432" s="1"/>
      <c r="AI432" s="1"/>
      <c r="AJ432" s="1"/>
      <c r="AK432" s="5"/>
      <c r="AL432" s="6"/>
      <c r="AM432" s="3"/>
      <c r="AN432" s="3"/>
      <c r="AO432" s="3"/>
      <c r="AP432" s="3"/>
      <c r="AQ432" s="3"/>
      <c r="AR432" s="3"/>
      <c r="AS432" s="3"/>
      <c r="AT432" s="3"/>
    </row>
    <row r="433" spans="1:46" ht="15.75" customHeight="1" x14ac:dyDescent="0.15">
      <c r="A433" s="4"/>
      <c r="B433" s="4"/>
      <c r="C433" s="12"/>
      <c r="D433" s="12"/>
      <c r="E433" s="70">
        <f t="shared" si="181"/>
        <v>0</v>
      </c>
      <c r="F433" s="70">
        <f t="shared" si="182"/>
        <v>0</v>
      </c>
      <c r="G433" s="12"/>
      <c r="H433" s="12"/>
      <c r="I433" s="3"/>
      <c r="J433" s="7"/>
      <c r="K433" s="2"/>
      <c r="L433" s="2"/>
      <c r="M433" s="2"/>
      <c r="N433" s="2"/>
      <c r="O433" s="2"/>
      <c r="P433" s="2"/>
      <c r="Q433" s="92">
        <f t="shared" si="179"/>
        <v>0</v>
      </c>
      <c r="R433" s="3"/>
      <c r="S433" s="8"/>
      <c r="T433" s="95"/>
      <c r="U433" s="2"/>
      <c r="V433" s="10"/>
      <c r="W433" s="8"/>
      <c r="X433" s="10"/>
      <c r="Y433" s="93">
        <f t="shared" si="180"/>
        <v>0</v>
      </c>
      <c r="Z433" s="10"/>
      <c r="AA433" s="10">
        <f t="shared" si="183"/>
        <v>0</v>
      </c>
      <c r="AB433" s="10"/>
      <c r="AC433" s="10"/>
      <c r="AD433" s="10"/>
      <c r="AE433" s="1"/>
      <c r="AF433" s="1"/>
      <c r="AG433" s="1"/>
      <c r="AH433" s="1"/>
      <c r="AI433" s="1"/>
      <c r="AJ433" s="1"/>
      <c r="AK433" s="5"/>
      <c r="AL433" s="6"/>
      <c r="AM433" s="3"/>
      <c r="AN433" s="3"/>
      <c r="AO433" s="3"/>
      <c r="AP433" s="3"/>
      <c r="AQ433" s="3"/>
      <c r="AR433" s="3"/>
      <c r="AS433" s="3"/>
      <c r="AT433" s="3"/>
    </row>
    <row r="434" spans="1:46" ht="15.75" customHeight="1" x14ac:dyDescent="0.15">
      <c r="A434" s="4"/>
      <c r="B434" s="4"/>
      <c r="C434" s="12"/>
      <c r="D434" s="12"/>
      <c r="E434" s="70">
        <f t="shared" si="181"/>
        <v>0</v>
      </c>
      <c r="F434" s="70">
        <f t="shared" si="182"/>
        <v>0</v>
      </c>
      <c r="G434" s="12"/>
      <c r="H434" s="12"/>
      <c r="I434" s="3"/>
      <c r="J434" s="7"/>
      <c r="K434" s="2"/>
      <c r="L434" s="2"/>
      <c r="M434" s="2"/>
      <c r="N434" s="2"/>
      <c r="O434" s="2"/>
      <c r="P434" s="2"/>
      <c r="Q434" s="92">
        <f t="shared" si="179"/>
        <v>0</v>
      </c>
      <c r="R434" s="3"/>
      <c r="S434" s="8"/>
      <c r="T434" s="95"/>
      <c r="U434" s="2"/>
      <c r="V434" s="10"/>
      <c r="W434" s="8"/>
      <c r="X434" s="10"/>
      <c r="Y434" s="93">
        <f t="shared" si="180"/>
        <v>0</v>
      </c>
      <c r="Z434" s="10"/>
      <c r="AA434" s="10">
        <f t="shared" si="183"/>
        <v>0</v>
      </c>
      <c r="AB434" s="10"/>
      <c r="AC434" s="10"/>
      <c r="AD434" s="10"/>
      <c r="AE434" s="1"/>
      <c r="AF434" s="1"/>
      <c r="AG434" s="1"/>
      <c r="AH434" s="1"/>
      <c r="AI434" s="1"/>
      <c r="AJ434" s="1"/>
      <c r="AK434" s="5"/>
      <c r="AL434" s="6"/>
      <c r="AM434" s="3"/>
      <c r="AN434" s="3"/>
      <c r="AO434" s="3"/>
      <c r="AP434" s="3"/>
      <c r="AQ434" s="3"/>
      <c r="AR434" s="3"/>
      <c r="AS434" s="3"/>
      <c r="AT434" s="3"/>
    </row>
    <row r="435" spans="1:46" ht="15.75" customHeight="1" x14ac:dyDescent="0.15">
      <c r="A435" s="4"/>
      <c r="B435" s="4"/>
      <c r="C435" s="12"/>
      <c r="D435" s="12"/>
      <c r="E435" s="70">
        <f t="shared" si="181"/>
        <v>0</v>
      </c>
      <c r="F435" s="70">
        <f t="shared" si="182"/>
        <v>0</v>
      </c>
      <c r="G435" s="12"/>
      <c r="H435" s="12"/>
      <c r="I435" s="3"/>
      <c r="J435" s="7"/>
      <c r="K435" s="2"/>
      <c r="L435" s="2"/>
      <c r="M435" s="2"/>
      <c r="N435" s="2"/>
      <c r="O435" s="2"/>
      <c r="P435" s="2"/>
      <c r="Q435" s="92">
        <f t="shared" si="179"/>
        <v>0</v>
      </c>
      <c r="R435" s="3"/>
      <c r="S435" s="8"/>
      <c r="T435" s="95"/>
      <c r="U435" s="2"/>
      <c r="V435" s="10"/>
      <c r="W435" s="8"/>
      <c r="X435" s="10"/>
      <c r="Y435" s="93">
        <f t="shared" si="180"/>
        <v>0</v>
      </c>
      <c r="Z435" s="10"/>
      <c r="AA435" s="10">
        <f t="shared" si="183"/>
        <v>0</v>
      </c>
      <c r="AB435" s="10"/>
      <c r="AC435" s="10"/>
      <c r="AD435" s="10"/>
      <c r="AE435" s="1"/>
      <c r="AF435" s="1"/>
      <c r="AG435" s="1"/>
      <c r="AH435" s="1"/>
      <c r="AI435" s="1"/>
      <c r="AJ435" s="1"/>
      <c r="AK435" s="5"/>
      <c r="AL435" s="6"/>
      <c r="AM435" s="3"/>
      <c r="AN435" s="3"/>
      <c r="AO435" s="3"/>
      <c r="AP435" s="3"/>
      <c r="AQ435" s="3"/>
      <c r="AR435" s="3"/>
      <c r="AS435" s="3"/>
      <c r="AT435" s="3"/>
    </row>
    <row r="436" spans="1:46" ht="15.75" customHeight="1" x14ac:dyDescent="0.15">
      <c r="A436" s="4"/>
      <c r="B436" s="4"/>
      <c r="C436" s="12"/>
      <c r="D436" s="12"/>
      <c r="E436" s="70">
        <f t="shared" si="181"/>
        <v>0</v>
      </c>
      <c r="F436" s="70">
        <f t="shared" si="182"/>
        <v>0</v>
      </c>
      <c r="G436" s="12"/>
      <c r="H436" s="12"/>
      <c r="I436" s="3"/>
      <c r="J436" s="7"/>
      <c r="K436" s="2"/>
      <c r="L436" s="2"/>
      <c r="M436" s="2"/>
      <c r="N436" s="2"/>
      <c r="O436" s="2"/>
      <c r="P436" s="2"/>
      <c r="Q436" s="92">
        <f t="shared" si="179"/>
        <v>0</v>
      </c>
      <c r="R436" s="3"/>
      <c r="S436" s="8"/>
      <c r="T436" s="95"/>
      <c r="U436" s="2"/>
      <c r="V436" s="10"/>
      <c r="W436" s="8"/>
      <c r="X436" s="10"/>
      <c r="Y436" s="93">
        <f t="shared" si="180"/>
        <v>0</v>
      </c>
      <c r="Z436" s="10"/>
      <c r="AA436" s="10">
        <f t="shared" si="183"/>
        <v>0</v>
      </c>
      <c r="AB436" s="10"/>
      <c r="AC436" s="10"/>
      <c r="AD436" s="10"/>
      <c r="AE436" s="1"/>
      <c r="AF436" s="1"/>
      <c r="AG436" s="1"/>
      <c r="AH436" s="1"/>
      <c r="AI436" s="1"/>
      <c r="AJ436" s="1"/>
      <c r="AK436" s="5"/>
      <c r="AL436" s="6"/>
      <c r="AM436" s="3"/>
      <c r="AN436" s="3"/>
      <c r="AO436" s="3"/>
      <c r="AP436" s="3"/>
      <c r="AQ436" s="3"/>
      <c r="AR436" s="3"/>
      <c r="AS436" s="3"/>
      <c r="AT436" s="3"/>
    </row>
    <row r="437" spans="1:46" ht="15.75" customHeight="1" x14ac:dyDescent="0.15">
      <c r="A437" s="4"/>
      <c r="B437" s="4"/>
      <c r="C437" s="12"/>
      <c r="D437" s="12"/>
      <c r="E437" s="70">
        <f t="shared" si="181"/>
        <v>0</v>
      </c>
      <c r="F437" s="70">
        <f t="shared" si="182"/>
        <v>0</v>
      </c>
      <c r="G437" s="12"/>
      <c r="H437" s="12"/>
      <c r="I437" s="3"/>
      <c r="J437" s="7"/>
      <c r="K437" s="2"/>
      <c r="L437" s="2"/>
      <c r="M437" s="2"/>
      <c r="N437" s="2"/>
      <c r="O437" s="2"/>
      <c r="P437" s="2"/>
      <c r="Q437" s="92">
        <f t="shared" si="179"/>
        <v>0</v>
      </c>
      <c r="R437" s="3"/>
      <c r="S437" s="8"/>
      <c r="T437" s="95"/>
      <c r="U437" s="2"/>
      <c r="V437" s="10"/>
      <c r="W437" s="8"/>
      <c r="X437" s="10"/>
      <c r="Y437" s="93">
        <f t="shared" si="180"/>
        <v>0</v>
      </c>
      <c r="Z437" s="10"/>
      <c r="AA437" s="10">
        <f t="shared" si="183"/>
        <v>0</v>
      </c>
      <c r="AB437" s="10"/>
      <c r="AC437" s="10"/>
      <c r="AD437" s="10"/>
      <c r="AE437" s="1"/>
      <c r="AF437" s="1"/>
      <c r="AG437" s="1"/>
      <c r="AH437" s="1"/>
      <c r="AI437" s="1"/>
      <c r="AJ437" s="1"/>
      <c r="AK437" s="5"/>
      <c r="AL437" s="6"/>
      <c r="AM437" s="3"/>
      <c r="AN437" s="3"/>
      <c r="AO437" s="3"/>
      <c r="AP437" s="3"/>
      <c r="AQ437" s="3"/>
      <c r="AR437" s="3"/>
      <c r="AS437" s="3"/>
      <c r="AT437" s="3"/>
    </row>
    <row r="438" spans="1:46" ht="15.75" customHeight="1" x14ac:dyDescent="0.15">
      <c r="A438" s="4"/>
      <c r="B438" s="4"/>
      <c r="C438" s="12"/>
      <c r="D438" s="12"/>
      <c r="E438" s="70">
        <f t="shared" si="181"/>
        <v>0</v>
      </c>
      <c r="F438" s="70">
        <f t="shared" si="182"/>
        <v>0</v>
      </c>
      <c r="G438" s="12"/>
      <c r="H438" s="12"/>
      <c r="I438" s="3"/>
      <c r="J438" s="7"/>
      <c r="K438" s="2"/>
      <c r="L438" s="2"/>
      <c r="M438" s="2"/>
      <c r="N438" s="2"/>
      <c r="O438" s="2"/>
      <c r="P438" s="2"/>
      <c r="Q438" s="92">
        <f t="shared" si="179"/>
        <v>0</v>
      </c>
      <c r="R438" s="3"/>
      <c r="S438" s="8"/>
      <c r="T438" s="95"/>
      <c r="U438" s="2"/>
      <c r="V438" s="10"/>
      <c r="W438" s="8"/>
      <c r="X438" s="10"/>
      <c r="Y438" s="93">
        <f t="shared" si="180"/>
        <v>0</v>
      </c>
      <c r="Z438" s="10"/>
      <c r="AA438" s="10">
        <f t="shared" si="183"/>
        <v>0</v>
      </c>
      <c r="AB438" s="10"/>
      <c r="AC438" s="10"/>
      <c r="AD438" s="10"/>
      <c r="AE438" s="1"/>
      <c r="AF438" s="1"/>
      <c r="AG438" s="1"/>
      <c r="AH438" s="1"/>
      <c r="AI438" s="1"/>
      <c r="AJ438" s="1"/>
      <c r="AK438" s="5"/>
      <c r="AL438" s="6"/>
      <c r="AM438" s="3"/>
      <c r="AN438" s="3"/>
      <c r="AO438" s="3"/>
      <c r="AP438" s="3"/>
      <c r="AQ438" s="3"/>
      <c r="AR438" s="3"/>
      <c r="AS438" s="3"/>
      <c r="AT438" s="3"/>
    </row>
    <row r="439" spans="1:46" ht="15.75" customHeight="1" x14ac:dyDescent="0.15">
      <c r="A439" s="4"/>
      <c r="B439" s="4"/>
      <c r="C439" s="12"/>
      <c r="D439" s="12"/>
      <c r="E439" s="70">
        <f t="shared" si="181"/>
        <v>0</v>
      </c>
      <c r="F439" s="70">
        <f t="shared" si="182"/>
        <v>0</v>
      </c>
      <c r="G439" s="12"/>
      <c r="H439" s="12"/>
      <c r="I439" s="3"/>
      <c r="J439" s="7"/>
      <c r="K439" s="2"/>
      <c r="L439" s="2"/>
      <c r="M439" s="2"/>
      <c r="N439" s="2"/>
      <c r="O439" s="2"/>
      <c r="P439" s="2"/>
      <c r="Q439" s="92">
        <f t="shared" si="179"/>
        <v>0</v>
      </c>
      <c r="R439" s="3"/>
      <c r="S439" s="8"/>
      <c r="T439" s="95"/>
      <c r="U439" s="2"/>
      <c r="V439" s="10"/>
      <c r="W439" s="8"/>
      <c r="X439" s="10"/>
      <c r="Y439" s="93">
        <f t="shared" si="180"/>
        <v>0</v>
      </c>
      <c r="Z439" s="10"/>
      <c r="AA439" s="10">
        <f t="shared" si="183"/>
        <v>0</v>
      </c>
      <c r="AB439" s="10"/>
      <c r="AC439" s="10"/>
      <c r="AD439" s="10"/>
      <c r="AE439" s="1"/>
      <c r="AF439" s="1"/>
      <c r="AG439" s="1"/>
      <c r="AH439" s="1"/>
      <c r="AI439" s="1"/>
      <c r="AJ439" s="1"/>
      <c r="AK439" s="5"/>
      <c r="AL439" s="6"/>
      <c r="AM439" s="3"/>
      <c r="AN439" s="3"/>
      <c r="AO439" s="3"/>
      <c r="AP439" s="3"/>
      <c r="AQ439" s="3"/>
      <c r="AR439" s="3"/>
      <c r="AS439" s="3"/>
      <c r="AT439" s="3"/>
    </row>
    <row r="440" spans="1:46" ht="15.75" customHeight="1" x14ac:dyDescent="0.15">
      <c r="A440" s="4"/>
      <c r="B440" s="4"/>
      <c r="C440" s="12"/>
      <c r="D440" s="12"/>
      <c r="E440" s="70">
        <f t="shared" si="181"/>
        <v>0</v>
      </c>
      <c r="F440" s="70">
        <f t="shared" si="182"/>
        <v>0</v>
      </c>
      <c r="G440" s="12"/>
      <c r="H440" s="12"/>
      <c r="I440" s="3"/>
      <c r="J440" s="7"/>
      <c r="K440" s="2"/>
      <c r="L440" s="2"/>
      <c r="M440" s="2"/>
      <c r="N440" s="2"/>
      <c r="O440" s="2"/>
      <c r="P440" s="2"/>
      <c r="Q440" s="92">
        <f t="shared" si="179"/>
        <v>0</v>
      </c>
      <c r="R440" s="3"/>
      <c r="S440" s="8"/>
      <c r="T440" s="95"/>
      <c r="U440" s="2"/>
      <c r="V440" s="10"/>
      <c r="W440" s="8"/>
      <c r="X440" s="10"/>
      <c r="Y440" s="93">
        <f t="shared" si="180"/>
        <v>0</v>
      </c>
      <c r="Z440" s="10"/>
      <c r="AA440" s="10">
        <f t="shared" si="183"/>
        <v>0</v>
      </c>
      <c r="AB440" s="10"/>
      <c r="AC440" s="10"/>
      <c r="AD440" s="10"/>
      <c r="AE440" s="1"/>
      <c r="AF440" s="1"/>
      <c r="AG440" s="1"/>
      <c r="AH440" s="1"/>
      <c r="AI440" s="1"/>
      <c r="AJ440" s="1"/>
      <c r="AK440" s="5"/>
      <c r="AL440" s="6"/>
      <c r="AM440" s="3"/>
      <c r="AN440" s="3"/>
      <c r="AO440" s="3"/>
      <c r="AP440" s="3"/>
      <c r="AQ440" s="3"/>
      <c r="AR440" s="3"/>
      <c r="AS440" s="3"/>
      <c r="AT440" s="3"/>
    </row>
    <row r="441" spans="1:46" ht="15.75" customHeight="1" x14ac:dyDescent="0.15">
      <c r="A441" s="4"/>
      <c r="B441" s="4"/>
      <c r="C441" s="12"/>
      <c r="D441" s="12"/>
      <c r="E441" s="70">
        <f t="shared" si="181"/>
        <v>0</v>
      </c>
      <c r="F441" s="70">
        <f t="shared" si="182"/>
        <v>0</v>
      </c>
      <c r="G441" s="12"/>
      <c r="H441" s="12"/>
      <c r="I441" s="3"/>
      <c r="J441" s="7"/>
      <c r="K441" s="2"/>
      <c r="L441" s="2"/>
      <c r="M441" s="2"/>
      <c r="N441" s="2"/>
      <c r="O441" s="2"/>
      <c r="P441" s="2"/>
      <c r="Q441" s="92">
        <f t="shared" si="179"/>
        <v>0</v>
      </c>
      <c r="R441" s="3"/>
      <c r="S441" s="8"/>
      <c r="T441" s="95"/>
      <c r="U441" s="2"/>
      <c r="V441" s="10"/>
      <c r="W441" s="8"/>
      <c r="X441" s="10"/>
      <c r="Y441" s="93">
        <f t="shared" si="180"/>
        <v>0</v>
      </c>
      <c r="Z441" s="10"/>
      <c r="AA441" s="10">
        <f t="shared" si="183"/>
        <v>0</v>
      </c>
      <c r="AB441" s="10"/>
      <c r="AC441" s="10"/>
      <c r="AD441" s="10"/>
      <c r="AE441" s="1"/>
      <c r="AF441" s="1"/>
      <c r="AG441" s="1"/>
      <c r="AH441" s="1"/>
      <c r="AI441" s="1"/>
      <c r="AJ441" s="1"/>
      <c r="AK441" s="5"/>
      <c r="AL441" s="6"/>
      <c r="AM441" s="3"/>
      <c r="AN441" s="3"/>
      <c r="AO441" s="3"/>
      <c r="AP441" s="3"/>
      <c r="AQ441" s="3"/>
      <c r="AR441" s="3"/>
      <c r="AS441" s="3"/>
      <c r="AT441" s="3"/>
    </row>
    <row r="442" spans="1:46" ht="15.75" customHeight="1" x14ac:dyDescent="0.15">
      <c r="A442" s="4"/>
      <c r="B442" s="4"/>
      <c r="C442" s="12"/>
      <c r="D442" s="12"/>
      <c r="E442" s="70">
        <f t="shared" si="181"/>
        <v>0</v>
      </c>
      <c r="F442" s="70">
        <f t="shared" si="182"/>
        <v>0</v>
      </c>
      <c r="G442" s="12"/>
      <c r="H442" s="12"/>
      <c r="I442" s="3"/>
      <c r="J442" s="7"/>
      <c r="K442" s="2"/>
      <c r="L442" s="2"/>
      <c r="M442" s="2"/>
      <c r="N442" s="2"/>
      <c r="O442" s="2"/>
      <c r="P442" s="2"/>
      <c r="Q442" s="92">
        <f t="shared" si="179"/>
        <v>0</v>
      </c>
      <c r="R442" s="3"/>
      <c r="S442" s="8"/>
      <c r="T442" s="95"/>
      <c r="U442" s="2"/>
      <c r="V442" s="10"/>
      <c r="W442" s="8"/>
      <c r="X442" s="10"/>
      <c r="Y442" s="93">
        <f t="shared" si="180"/>
        <v>0</v>
      </c>
      <c r="Z442" s="10"/>
      <c r="AA442" s="10">
        <f t="shared" si="183"/>
        <v>0</v>
      </c>
      <c r="AB442" s="10"/>
      <c r="AC442" s="10"/>
      <c r="AD442" s="10"/>
      <c r="AE442" s="1"/>
      <c r="AF442" s="1"/>
      <c r="AG442" s="1"/>
      <c r="AH442" s="1"/>
      <c r="AI442" s="1"/>
      <c r="AJ442" s="1"/>
      <c r="AK442" s="5"/>
      <c r="AL442" s="6"/>
      <c r="AM442" s="3"/>
      <c r="AN442" s="3"/>
      <c r="AO442" s="3"/>
      <c r="AP442" s="3"/>
      <c r="AQ442" s="3"/>
      <c r="AR442" s="3"/>
      <c r="AS442" s="3"/>
      <c r="AT442" s="3"/>
    </row>
    <row r="443" spans="1:46" ht="15.75" customHeight="1" x14ac:dyDescent="0.15">
      <c r="A443" s="4"/>
      <c r="B443" s="4"/>
      <c r="C443" s="12"/>
      <c r="D443" s="12"/>
      <c r="E443" s="70">
        <f t="shared" si="181"/>
        <v>0</v>
      </c>
      <c r="F443" s="70">
        <f t="shared" si="182"/>
        <v>0</v>
      </c>
      <c r="G443" s="12"/>
      <c r="H443" s="12"/>
      <c r="I443" s="3"/>
      <c r="J443" s="7"/>
      <c r="K443" s="2"/>
      <c r="L443" s="2"/>
      <c r="M443" s="2"/>
      <c r="N443" s="2"/>
      <c r="O443" s="2"/>
      <c r="P443" s="2"/>
      <c r="Q443" s="92">
        <f t="shared" si="179"/>
        <v>0</v>
      </c>
      <c r="R443" s="3"/>
      <c r="S443" s="8"/>
      <c r="T443" s="95"/>
      <c r="U443" s="2"/>
      <c r="V443" s="10"/>
      <c r="W443" s="8"/>
      <c r="X443" s="10"/>
      <c r="Y443" s="93">
        <f t="shared" si="180"/>
        <v>0</v>
      </c>
      <c r="Z443" s="10"/>
      <c r="AA443" s="10">
        <f t="shared" si="183"/>
        <v>0</v>
      </c>
      <c r="AB443" s="10"/>
      <c r="AC443" s="10"/>
      <c r="AD443" s="10"/>
      <c r="AE443" s="1"/>
      <c r="AF443" s="1"/>
      <c r="AG443" s="1"/>
      <c r="AH443" s="1"/>
      <c r="AI443" s="1"/>
      <c r="AJ443" s="1"/>
      <c r="AK443" s="5"/>
      <c r="AL443" s="6"/>
      <c r="AM443" s="3"/>
      <c r="AN443" s="3"/>
      <c r="AO443" s="3"/>
      <c r="AP443" s="3"/>
      <c r="AQ443" s="3"/>
      <c r="AR443" s="3"/>
      <c r="AS443" s="3"/>
      <c r="AT443" s="3"/>
    </row>
    <row r="444" spans="1:46" ht="15.75" customHeight="1" x14ac:dyDescent="0.15">
      <c r="A444" s="4"/>
      <c r="B444" s="4"/>
      <c r="C444" s="12"/>
      <c r="D444" s="12"/>
      <c r="E444" s="70">
        <f t="shared" si="181"/>
        <v>0</v>
      </c>
      <c r="F444" s="70">
        <f t="shared" si="182"/>
        <v>0</v>
      </c>
      <c r="G444" s="12"/>
      <c r="H444" s="12"/>
      <c r="I444" s="3"/>
      <c r="J444" s="7"/>
      <c r="K444" s="2"/>
      <c r="L444" s="2"/>
      <c r="M444" s="2"/>
      <c r="N444" s="2"/>
      <c r="O444" s="2"/>
      <c r="P444" s="2"/>
      <c r="Q444" s="92">
        <f t="shared" si="179"/>
        <v>0</v>
      </c>
      <c r="R444" s="3"/>
      <c r="S444" s="8"/>
      <c r="T444" s="95"/>
      <c r="U444" s="2"/>
      <c r="V444" s="10"/>
      <c r="W444" s="8"/>
      <c r="X444" s="10"/>
      <c r="Y444" s="93">
        <f t="shared" si="180"/>
        <v>0</v>
      </c>
      <c r="Z444" s="10"/>
      <c r="AA444" s="10">
        <f t="shared" si="183"/>
        <v>0</v>
      </c>
      <c r="AB444" s="10"/>
      <c r="AC444" s="10"/>
      <c r="AD444" s="10"/>
      <c r="AE444" s="1"/>
      <c r="AF444" s="1"/>
      <c r="AG444" s="1"/>
      <c r="AH444" s="1"/>
      <c r="AI444" s="1"/>
      <c r="AJ444" s="1"/>
      <c r="AK444" s="5"/>
      <c r="AL444" s="6"/>
      <c r="AM444" s="3"/>
      <c r="AN444" s="3"/>
      <c r="AO444" s="3"/>
      <c r="AP444" s="3"/>
      <c r="AQ444" s="3"/>
      <c r="AR444" s="3"/>
      <c r="AS444" s="3"/>
      <c r="AT444" s="3"/>
    </row>
    <row r="445" spans="1:46" ht="15.75" customHeight="1" x14ac:dyDescent="0.15">
      <c r="A445" s="4"/>
      <c r="B445" s="4"/>
      <c r="C445" s="12"/>
      <c r="D445" s="12"/>
      <c r="E445" s="70">
        <f t="shared" si="181"/>
        <v>0</v>
      </c>
      <c r="F445" s="70">
        <f t="shared" si="182"/>
        <v>0</v>
      </c>
      <c r="G445" s="12"/>
      <c r="H445" s="12"/>
      <c r="I445" s="3"/>
      <c r="J445" s="7"/>
      <c r="K445" s="2"/>
      <c r="L445" s="2"/>
      <c r="M445" s="2"/>
      <c r="N445" s="2"/>
      <c r="O445" s="2"/>
      <c r="P445" s="2"/>
      <c r="Q445" s="92">
        <f t="shared" si="179"/>
        <v>0</v>
      </c>
      <c r="R445" s="3"/>
      <c r="S445" s="8"/>
      <c r="T445" s="95"/>
      <c r="U445" s="2"/>
      <c r="V445" s="10"/>
      <c r="W445" s="8"/>
      <c r="X445" s="10"/>
      <c r="Y445" s="93">
        <f t="shared" si="180"/>
        <v>0</v>
      </c>
      <c r="Z445" s="10"/>
      <c r="AA445" s="10">
        <f t="shared" si="183"/>
        <v>0</v>
      </c>
      <c r="AB445" s="10"/>
      <c r="AC445" s="10"/>
      <c r="AD445" s="10"/>
      <c r="AE445" s="1"/>
      <c r="AF445" s="1"/>
      <c r="AG445" s="1"/>
      <c r="AH445" s="1"/>
      <c r="AI445" s="1"/>
      <c r="AJ445" s="1"/>
      <c r="AK445" s="5"/>
      <c r="AL445" s="6"/>
      <c r="AM445" s="3"/>
      <c r="AN445" s="3"/>
      <c r="AO445" s="3"/>
      <c r="AP445" s="3"/>
      <c r="AQ445" s="3"/>
      <c r="AR445" s="3"/>
      <c r="AS445" s="3"/>
      <c r="AT445" s="3"/>
    </row>
    <row r="446" spans="1:46" ht="15.75" customHeight="1" x14ac:dyDescent="0.15">
      <c r="A446" s="4"/>
      <c r="B446" s="4"/>
      <c r="C446" s="12"/>
      <c r="D446" s="12"/>
      <c r="E446" s="70">
        <f t="shared" si="181"/>
        <v>0</v>
      </c>
      <c r="F446" s="70">
        <f t="shared" si="182"/>
        <v>0</v>
      </c>
      <c r="G446" s="12"/>
      <c r="H446" s="12"/>
      <c r="I446" s="3"/>
      <c r="J446" s="7"/>
      <c r="K446" s="2"/>
      <c r="L446" s="2"/>
      <c r="M446" s="2"/>
      <c r="N446" s="2"/>
      <c r="O446" s="2"/>
      <c r="P446" s="2"/>
      <c r="Q446" s="92">
        <f t="shared" si="179"/>
        <v>0</v>
      </c>
      <c r="R446" s="3"/>
      <c r="S446" s="8"/>
      <c r="T446" s="95"/>
      <c r="U446" s="2"/>
      <c r="V446" s="10"/>
      <c r="W446" s="8"/>
      <c r="X446" s="10"/>
      <c r="Y446" s="93">
        <f t="shared" si="180"/>
        <v>0</v>
      </c>
      <c r="Z446" s="10"/>
      <c r="AA446" s="10">
        <f t="shared" si="183"/>
        <v>0</v>
      </c>
      <c r="AB446" s="10"/>
      <c r="AC446" s="10"/>
      <c r="AD446" s="10"/>
      <c r="AE446" s="1"/>
      <c r="AF446" s="1"/>
      <c r="AG446" s="1"/>
      <c r="AH446" s="1"/>
      <c r="AI446" s="1"/>
      <c r="AJ446" s="1"/>
      <c r="AK446" s="5"/>
      <c r="AL446" s="6"/>
      <c r="AM446" s="3"/>
      <c r="AN446" s="3"/>
      <c r="AO446" s="3"/>
      <c r="AP446" s="3"/>
      <c r="AQ446" s="3"/>
      <c r="AR446" s="3"/>
      <c r="AS446" s="3"/>
      <c r="AT446" s="3"/>
    </row>
    <row r="447" spans="1:46" ht="15.75" customHeight="1" x14ac:dyDescent="0.15">
      <c r="A447" s="4"/>
      <c r="B447" s="4"/>
      <c r="C447" s="12"/>
      <c r="D447" s="12"/>
      <c r="E447" s="70">
        <f t="shared" si="181"/>
        <v>0</v>
      </c>
      <c r="F447" s="70">
        <f t="shared" si="182"/>
        <v>0</v>
      </c>
      <c r="G447" s="12"/>
      <c r="H447" s="12"/>
      <c r="I447" s="3"/>
      <c r="J447" s="7"/>
      <c r="K447" s="2"/>
      <c r="L447" s="2"/>
      <c r="M447" s="2"/>
      <c r="N447" s="2"/>
      <c r="O447" s="2"/>
      <c r="P447" s="2"/>
      <c r="Q447" s="92">
        <f t="shared" si="179"/>
        <v>0</v>
      </c>
      <c r="R447" s="3"/>
      <c r="S447" s="8"/>
      <c r="T447" s="95"/>
      <c r="U447" s="2"/>
      <c r="V447" s="10"/>
      <c r="W447" s="8"/>
      <c r="X447" s="10"/>
      <c r="Y447" s="93">
        <f t="shared" si="180"/>
        <v>0</v>
      </c>
      <c r="Z447" s="10"/>
      <c r="AA447" s="10">
        <f t="shared" si="183"/>
        <v>0</v>
      </c>
      <c r="AB447" s="10"/>
      <c r="AC447" s="10"/>
      <c r="AD447" s="10"/>
      <c r="AE447" s="1"/>
      <c r="AF447" s="1"/>
      <c r="AG447" s="1"/>
      <c r="AH447" s="1"/>
      <c r="AI447" s="1"/>
      <c r="AJ447" s="1"/>
      <c r="AK447" s="5"/>
      <c r="AL447" s="6"/>
      <c r="AM447" s="3"/>
      <c r="AN447" s="3"/>
      <c r="AO447" s="3"/>
      <c r="AP447" s="3"/>
      <c r="AQ447" s="3"/>
      <c r="AR447" s="3"/>
      <c r="AS447" s="3"/>
      <c r="AT447" s="3"/>
    </row>
    <row r="448" spans="1:46" ht="15.75" customHeight="1" x14ac:dyDescent="0.15">
      <c r="A448" s="4"/>
      <c r="B448" s="4"/>
      <c r="C448" s="12"/>
      <c r="D448" s="12"/>
      <c r="E448" s="70">
        <f t="shared" si="181"/>
        <v>0</v>
      </c>
      <c r="F448" s="70">
        <f t="shared" si="182"/>
        <v>0</v>
      </c>
      <c r="G448" s="12"/>
      <c r="H448" s="12"/>
      <c r="I448" s="3"/>
      <c r="J448" s="7"/>
      <c r="K448" s="2"/>
      <c r="L448" s="2"/>
      <c r="M448" s="2"/>
      <c r="N448" s="2"/>
      <c r="O448" s="2"/>
      <c r="P448" s="2"/>
      <c r="Q448" s="92">
        <f t="shared" si="179"/>
        <v>0</v>
      </c>
      <c r="R448" s="3"/>
      <c r="S448" s="8"/>
      <c r="T448" s="95"/>
      <c r="U448" s="2"/>
      <c r="V448" s="10"/>
      <c r="W448" s="8"/>
      <c r="X448" s="10"/>
      <c r="Y448" s="93">
        <f t="shared" si="180"/>
        <v>0</v>
      </c>
      <c r="Z448" s="10"/>
      <c r="AA448" s="10">
        <f t="shared" si="183"/>
        <v>0</v>
      </c>
      <c r="AB448" s="10"/>
      <c r="AC448" s="10"/>
      <c r="AD448" s="10"/>
      <c r="AE448" s="1"/>
      <c r="AF448" s="1"/>
      <c r="AG448" s="1"/>
      <c r="AH448" s="1"/>
      <c r="AI448" s="1"/>
      <c r="AJ448" s="1"/>
      <c r="AK448" s="5"/>
      <c r="AL448" s="6"/>
      <c r="AM448" s="3"/>
      <c r="AN448" s="3"/>
      <c r="AO448" s="3"/>
      <c r="AP448" s="3"/>
      <c r="AQ448" s="3"/>
      <c r="AR448" s="3"/>
      <c r="AS448" s="3"/>
      <c r="AT448" s="3"/>
    </row>
    <row r="449" spans="1:46" ht="15.75" customHeight="1" x14ac:dyDescent="0.15">
      <c r="A449" s="4"/>
      <c r="B449" s="4"/>
      <c r="C449" s="12"/>
      <c r="D449" s="12"/>
      <c r="E449" s="70">
        <f t="shared" si="181"/>
        <v>0</v>
      </c>
      <c r="F449" s="70">
        <f t="shared" si="182"/>
        <v>0</v>
      </c>
      <c r="G449" s="12"/>
      <c r="H449" s="12"/>
      <c r="I449" s="3"/>
      <c r="J449" s="7"/>
      <c r="K449" s="2"/>
      <c r="L449" s="2"/>
      <c r="M449" s="2"/>
      <c r="N449" s="2"/>
      <c r="O449" s="2"/>
      <c r="P449" s="2"/>
      <c r="Q449" s="92">
        <f t="shared" si="179"/>
        <v>0</v>
      </c>
      <c r="R449" s="3"/>
      <c r="S449" s="8"/>
      <c r="T449" s="95"/>
      <c r="U449" s="2"/>
      <c r="V449" s="10"/>
      <c r="W449" s="8"/>
      <c r="X449" s="10"/>
      <c r="Y449" s="93">
        <f t="shared" si="180"/>
        <v>0</v>
      </c>
      <c r="Z449" s="10"/>
      <c r="AA449" s="10">
        <f t="shared" si="183"/>
        <v>0</v>
      </c>
      <c r="AB449" s="10"/>
      <c r="AC449" s="10"/>
      <c r="AD449" s="10"/>
      <c r="AE449" s="1"/>
      <c r="AF449" s="1"/>
      <c r="AG449" s="1"/>
      <c r="AH449" s="1"/>
      <c r="AI449" s="1"/>
      <c r="AJ449" s="1"/>
      <c r="AK449" s="5"/>
      <c r="AL449" s="6"/>
      <c r="AM449" s="3"/>
      <c r="AN449" s="3"/>
      <c r="AO449" s="3"/>
      <c r="AP449" s="3"/>
      <c r="AQ449" s="3"/>
      <c r="AR449" s="3"/>
      <c r="AS449" s="3"/>
      <c r="AT449" s="3"/>
    </row>
    <row r="450" spans="1:46" ht="15.75" customHeight="1" x14ac:dyDescent="0.15">
      <c r="A450" s="4"/>
      <c r="B450" s="4"/>
      <c r="C450" s="12"/>
      <c r="D450" s="12"/>
      <c r="E450" s="70">
        <f t="shared" si="181"/>
        <v>0</v>
      </c>
      <c r="F450" s="70">
        <f t="shared" si="182"/>
        <v>0</v>
      </c>
      <c r="G450" s="12"/>
      <c r="H450" s="12"/>
      <c r="I450" s="3"/>
      <c r="J450" s="7"/>
      <c r="K450" s="2"/>
      <c r="L450" s="2"/>
      <c r="M450" s="2"/>
      <c r="N450" s="2"/>
      <c r="O450" s="2"/>
      <c r="P450" s="2"/>
      <c r="Q450" s="92">
        <f t="shared" si="179"/>
        <v>0</v>
      </c>
      <c r="R450" s="3"/>
      <c r="S450" s="8"/>
      <c r="T450" s="95"/>
      <c r="U450" s="2"/>
      <c r="V450" s="10"/>
      <c r="W450" s="8"/>
      <c r="X450" s="10"/>
      <c r="Y450" s="93">
        <f t="shared" si="180"/>
        <v>0</v>
      </c>
      <c r="Z450" s="10"/>
      <c r="AA450" s="10">
        <f t="shared" si="183"/>
        <v>0</v>
      </c>
      <c r="AB450" s="10"/>
      <c r="AC450" s="10"/>
      <c r="AD450" s="10"/>
      <c r="AE450" s="1"/>
      <c r="AF450" s="1"/>
      <c r="AG450" s="1"/>
      <c r="AH450" s="1"/>
      <c r="AI450" s="1"/>
      <c r="AJ450" s="1"/>
      <c r="AK450" s="5"/>
      <c r="AL450" s="6"/>
      <c r="AM450" s="3"/>
      <c r="AN450" s="3"/>
      <c r="AO450" s="3"/>
      <c r="AP450" s="3"/>
      <c r="AQ450" s="3"/>
      <c r="AR450" s="3"/>
      <c r="AS450" s="3"/>
      <c r="AT450" s="3"/>
    </row>
    <row r="451" spans="1:46" ht="15.75" customHeight="1" x14ac:dyDescent="0.15">
      <c r="A451" s="4"/>
      <c r="B451" s="4"/>
      <c r="C451" s="12"/>
      <c r="D451" s="12"/>
      <c r="E451" s="70">
        <f t="shared" si="181"/>
        <v>0</v>
      </c>
      <c r="F451" s="70">
        <f t="shared" si="182"/>
        <v>0</v>
      </c>
      <c r="G451" s="12"/>
      <c r="H451" s="12"/>
      <c r="I451" s="3"/>
      <c r="J451" s="7"/>
      <c r="K451" s="2"/>
      <c r="L451" s="2"/>
      <c r="M451" s="2"/>
      <c r="N451" s="2"/>
      <c r="O451" s="2"/>
      <c r="P451" s="2"/>
      <c r="Q451" s="92">
        <f t="shared" si="179"/>
        <v>0</v>
      </c>
      <c r="R451" s="3"/>
      <c r="S451" s="8"/>
      <c r="T451" s="95"/>
      <c r="U451" s="2"/>
      <c r="V451" s="10"/>
      <c r="W451" s="8"/>
      <c r="X451" s="10"/>
      <c r="Y451" s="93">
        <f t="shared" si="180"/>
        <v>0</v>
      </c>
      <c r="Z451" s="10"/>
      <c r="AA451" s="10">
        <f t="shared" si="183"/>
        <v>0</v>
      </c>
      <c r="AB451" s="10"/>
      <c r="AC451" s="10"/>
      <c r="AD451" s="10"/>
      <c r="AE451" s="1"/>
      <c r="AF451" s="1"/>
      <c r="AG451" s="1"/>
      <c r="AH451" s="1"/>
      <c r="AI451" s="1"/>
      <c r="AJ451" s="1"/>
      <c r="AK451" s="5"/>
      <c r="AL451" s="6"/>
      <c r="AM451" s="3"/>
      <c r="AN451" s="3"/>
      <c r="AO451" s="3"/>
      <c r="AP451" s="3"/>
      <c r="AQ451" s="3"/>
      <c r="AR451" s="3"/>
      <c r="AS451" s="3"/>
      <c r="AT451" s="3"/>
    </row>
    <row r="452" spans="1:46" ht="15.75" customHeight="1" x14ac:dyDescent="0.15">
      <c r="A452" s="4"/>
      <c r="B452" s="4"/>
      <c r="C452" s="12"/>
      <c r="D452" s="12"/>
      <c r="E452" s="70">
        <f t="shared" si="181"/>
        <v>0</v>
      </c>
      <c r="F452" s="70">
        <f t="shared" si="182"/>
        <v>0</v>
      </c>
      <c r="G452" s="12"/>
      <c r="H452" s="12"/>
      <c r="I452" s="3"/>
      <c r="J452" s="7"/>
      <c r="K452" s="2"/>
      <c r="L452" s="2"/>
      <c r="M452" s="2"/>
      <c r="N452" s="2"/>
      <c r="O452" s="2"/>
      <c r="P452" s="2"/>
      <c r="Q452" s="92">
        <f t="shared" si="179"/>
        <v>0</v>
      </c>
      <c r="R452" s="3"/>
      <c r="S452" s="8"/>
      <c r="T452" s="95"/>
      <c r="U452" s="2"/>
      <c r="V452" s="10"/>
      <c r="W452" s="8"/>
      <c r="X452" s="10"/>
      <c r="Y452" s="93">
        <f t="shared" si="180"/>
        <v>0</v>
      </c>
      <c r="Z452" s="10"/>
      <c r="AA452" s="10">
        <f t="shared" si="183"/>
        <v>0</v>
      </c>
      <c r="AB452" s="10"/>
      <c r="AC452" s="10"/>
      <c r="AD452" s="10"/>
      <c r="AE452" s="1"/>
      <c r="AF452" s="1"/>
      <c r="AG452" s="1"/>
      <c r="AH452" s="1"/>
      <c r="AI452" s="1"/>
      <c r="AJ452" s="1"/>
      <c r="AK452" s="5"/>
      <c r="AL452" s="6"/>
      <c r="AM452" s="3"/>
      <c r="AN452" s="3"/>
      <c r="AO452" s="3"/>
      <c r="AP452" s="3"/>
      <c r="AQ452" s="3"/>
      <c r="AR452" s="3"/>
      <c r="AS452" s="3"/>
      <c r="AT452" s="3"/>
    </row>
    <row r="453" spans="1:46" ht="15.75" customHeight="1" x14ac:dyDescent="0.15">
      <c r="A453" s="4"/>
      <c r="B453" s="4"/>
      <c r="C453" s="12"/>
      <c r="D453" s="12"/>
      <c r="E453" s="70">
        <f t="shared" si="181"/>
        <v>0</v>
      </c>
      <c r="F453" s="70">
        <f t="shared" si="182"/>
        <v>0</v>
      </c>
      <c r="G453" s="12"/>
      <c r="H453" s="12"/>
      <c r="I453" s="3"/>
      <c r="J453" s="7"/>
      <c r="K453" s="2"/>
      <c r="L453" s="2"/>
      <c r="M453" s="2"/>
      <c r="N453" s="2"/>
      <c r="O453" s="2"/>
      <c r="P453" s="2"/>
      <c r="Q453" s="92">
        <f t="shared" si="179"/>
        <v>0</v>
      </c>
      <c r="R453" s="3"/>
      <c r="S453" s="8"/>
      <c r="T453" s="95"/>
      <c r="U453" s="2"/>
      <c r="V453" s="10"/>
      <c r="W453" s="8"/>
      <c r="X453" s="10"/>
      <c r="Y453" s="93">
        <f t="shared" si="180"/>
        <v>0</v>
      </c>
      <c r="Z453" s="10"/>
      <c r="AA453" s="10">
        <f t="shared" si="183"/>
        <v>0</v>
      </c>
      <c r="AB453" s="10"/>
      <c r="AC453" s="10"/>
      <c r="AD453" s="10"/>
      <c r="AE453" s="1"/>
      <c r="AF453" s="1"/>
      <c r="AG453" s="1"/>
      <c r="AH453" s="1"/>
      <c r="AI453" s="1"/>
      <c r="AJ453" s="1"/>
      <c r="AK453" s="5"/>
      <c r="AL453" s="6"/>
      <c r="AM453" s="3"/>
      <c r="AN453" s="3"/>
      <c r="AO453" s="3"/>
      <c r="AP453" s="3"/>
      <c r="AQ453" s="3"/>
      <c r="AR453" s="3"/>
      <c r="AS453" s="3"/>
      <c r="AT453" s="3"/>
    </row>
    <row r="454" spans="1:46" ht="15.75" customHeight="1" x14ac:dyDescent="0.15">
      <c r="A454" s="4"/>
      <c r="B454" s="4"/>
      <c r="C454" s="12"/>
      <c r="D454" s="12"/>
      <c r="E454" s="70">
        <f t="shared" si="181"/>
        <v>0</v>
      </c>
      <c r="F454" s="70">
        <f t="shared" si="182"/>
        <v>0</v>
      </c>
      <c r="G454" s="12"/>
      <c r="H454" s="12"/>
      <c r="I454" s="3"/>
      <c r="J454" s="7"/>
      <c r="K454" s="2"/>
      <c r="L454" s="2"/>
      <c r="M454" s="2"/>
      <c r="N454" s="2"/>
      <c r="O454" s="2"/>
      <c r="P454" s="2"/>
      <c r="Q454" s="92">
        <f t="shared" si="179"/>
        <v>0</v>
      </c>
      <c r="R454" s="3"/>
      <c r="S454" s="8"/>
      <c r="T454" s="95"/>
      <c r="U454" s="2"/>
      <c r="V454" s="10"/>
      <c r="W454" s="8"/>
      <c r="X454" s="10"/>
      <c r="Y454" s="93">
        <f t="shared" si="180"/>
        <v>0</v>
      </c>
      <c r="Z454" s="10"/>
      <c r="AA454" s="10">
        <f t="shared" si="183"/>
        <v>0</v>
      </c>
      <c r="AB454" s="10"/>
      <c r="AC454" s="10"/>
      <c r="AD454" s="10"/>
      <c r="AE454" s="1"/>
      <c r="AF454" s="1"/>
      <c r="AG454" s="1"/>
      <c r="AH454" s="1"/>
      <c r="AI454" s="1"/>
      <c r="AJ454" s="1"/>
      <c r="AK454" s="5"/>
      <c r="AL454" s="6"/>
      <c r="AM454" s="3"/>
      <c r="AN454" s="3"/>
      <c r="AO454" s="3"/>
      <c r="AP454" s="3"/>
      <c r="AQ454" s="3"/>
      <c r="AR454" s="3"/>
      <c r="AS454" s="3"/>
      <c r="AT454" s="3"/>
    </row>
    <row r="455" spans="1:46" ht="15.75" customHeight="1" x14ac:dyDescent="0.15">
      <c r="A455" s="4"/>
      <c r="B455" s="4"/>
      <c r="C455" s="12"/>
      <c r="D455" s="12"/>
      <c r="E455" s="70">
        <f t="shared" si="181"/>
        <v>0</v>
      </c>
      <c r="F455" s="70">
        <f t="shared" si="182"/>
        <v>0</v>
      </c>
      <c r="G455" s="12"/>
      <c r="H455" s="12"/>
      <c r="I455" s="3"/>
      <c r="J455" s="7"/>
      <c r="K455" s="2"/>
      <c r="L455" s="2"/>
      <c r="M455" s="2"/>
      <c r="N455" s="2"/>
      <c r="O455" s="2"/>
      <c r="P455" s="2"/>
      <c r="Q455" s="92">
        <f t="shared" si="179"/>
        <v>0</v>
      </c>
      <c r="R455" s="3"/>
      <c r="S455" s="8"/>
      <c r="T455" s="95"/>
      <c r="U455" s="2"/>
      <c r="V455" s="10"/>
      <c r="W455" s="8"/>
      <c r="X455" s="10"/>
      <c r="Y455" s="93">
        <f t="shared" si="180"/>
        <v>0</v>
      </c>
      <c r="Z455" s="10"/>
      <c r="AA455" s="10">
        <f t="shared" si="183"/>
        <v>0</v>
      </c>
      <c r="AB455" s="10"/>
      <c r="AC455" s="10"/>
      <c r="AD455" s="10"/>
      <c r="AE455" s="1"/>
      <c r="AF455" s="1"/>
      <c r="AG455" s="1"/>
      <c r="AH455" s="1"/>
      <c r="AI455" s="1"/>
      <c r="AJ455" s="1"/>
      <c r="AK455" s="5"/>
      <c r="AL455" s="6"/>
      <c r="AM455" s="3"/>
      <c r="AN455" s="3"/>
      <c r="AO455" s="3"/>
      <c r="AP455" s="3"/>
      <c r="AQ455" s="3"/>
      <c r="AR455" s="3"/>
      <c r="AS455" s="3"/>
      <c r="AT455" s="3"/>
    </row>
    <row r="456" spans="1:46" ht="15.75" customHeight="1" x14ac:dyDescent="0.15">
      <c r="A456" s="4"/>
      <c r="B456" s="4"/>
      <c r="C456" s="12"/>
      <c r="D456" s="12"/>
      <c r="E456" s="70">
        <f t="shared" si="181"/>
        <v>0</v>
      </c>
      <c r="F456" s="70">
        <f t="shared" si="182"/>
        <v>0</v>
      </c>
      <c r="G456" s="12"/>
      <c r="H456" s="12"/>
      <c r="I456" s="3"/>
      <c r="J456" s="7"/>
      <c r="K456" s="2"/>
      <c r="L456" s="2"/>
      <c r="M456" s="2"/>
      <c r="N456" s="2"/>
      <c r="O456" s="2"/>
      <c r="P456" s="2"/>
      <c r="Q456" s="92">
        <f t="shared" si="179"/>
        <v>0</v>
      </c>
      <c r="R456" s="3"/>
      <c r="S456" s="8"/>
      <c r="T456" s="95"/>
      <c r="U456" s="2"/>
      <c r="V456" s="10"/>
      <c r="W456" s="8"/>
      <c r="X456" s="10"/>
      <c r="Y456" s="93">
        <f t="shared" si="180"/>
        <v>0</v>
      </c>
      <c r="Z456" s="10"/>
      <c r="AA456" s="10">
        <f t="shared" si="183"/>
        <v>0</v>
      </c>
      <c r="AB456" s="10"/>
      <c r="AC456" s="10"/>
      <c r="AD456" s="10"/>
      <c r="AE456" s="1"/>
      <c r="AF456" s="1"/>
      <c r="AG456" s="1"/>
      <c r="AH456" s="1"/>
      <c r="AI456" s="1"/>
      <c r="AJ456" s="1"/>
      <c r="AK456" s="5"/>
      <c r="AL456" s="6"/>
      <c r="AM456" s="3"/>
      <c r="AN456" s="3"/>
      <c r="AO456" s="3"/>
      <c r="AP456" s="3"/>
      <c r="AQ456" s="3"/>
      <c r="AR456" s="3"/>
      <c r="AS456" s="3"/>
      <c r="AT456" s="3"/>
    </row>
    <row r="457" spans="1:46" ht="15.75" customHeight="1" x14ac:dyDescent="0.15">
      <c r="A457" s="4"/>
      <c r="B457" s="4"/>
      <c r="C457" s="12"/>
      <c r="D457" s="12"/>
      <c r="E457" s="70">
        <f t="shared" si="181"/>
        <v>0</v>
      </c>
      <c r="F457" s="70">
        <f t="shared" si="182"/>
        <v>0</v>
      </c>
      <c r="G457" s="12"/>
      <c r="H457" s="12"/>
      <c r="I457" s="3"/>
      <c r="J457" s="7"/>
      <c r="K457" s="2"/>
      <c r="L457" s="2"/>
      <c r="M457" s="2"/>
      <c r="N457" s="2"/>
      <c r="O457" s="2"/>
      <c r="P457" s="2"/>
      <c r="Q457" s="92">
        <f t="shared" si="179"/>
        <v>0</v>
      </c>
      <c r="R457" s="3"/>
      <c r="S457" s="8"/>
      <c r="T457" s="95"/>
      <c r="U457" s="2"/>
      <c r="V457" s="10"/>
      <c r="W457" s="8"/>
      <c r="X457" s="10"/>
      <c r="Y457" s="93">
        <f t="shared" si="180"/>
        <v>0</v>
      </c>
      <c r="Z457" s="10"/>
      <c r="AA457" s="10">
        <f t="shared" si="183"/>
        <v>0</v>
      </c>
      <c r="AB457" s="10"/>
      <c r="AC457" s="10"/>
      <c r="AD457" s="10"/>
      <c r="AE457" s="1"/>
      <c r="AF457" s="1"/>
      <c r="AG457" s="1"/>
      <c r="AH457" s="1"/>
      <c r="AI457" s="1"/>
      <c r="AJ457" s="1"/>
      <c r="AK457" s="5"/>
      <c r="AL457" s="6"/>
      <c r="AM457" s="3"/>
      <c r="AN457" s="3"/>
      <c r="AO457" s="3"/>
      <c r="AP457" s="3"/>
      <c r="AQ457" s="3"/>
      <c r="AR457" s="3"/>
      <c r="AS457" s="3"/>
      <c r="AT457" s="3"/>
    </row>
    <row r="458" spans="1:46" ht="15.75" customHeight="1" x14ac:dyDescent="0.15">
      <c r="A458" s="4"/>
      <c r="B458" s="4"/>
      <c r="C458" s="12"/>
      <c r="D458" s="12"/>
      <c r="E458" s="70">
        <f t="shared" si="181"/>
        <v>0</v>
      </c>
      <c r="F458" s="70">
        <f t="shared" si="182"/>
        <v>0</v>
      </c>
      <c r="G458" s="12"/>
      <c r="H458" s="12"/>
      <c r="I458" s="3"/>
      <c r="J458" s="7"/>
      <c r="K458" s="2"/>
      <c r="L458" s="2"/>
      <c r="M458" s="2"/>
      <c r="N458" s="2"/>
      <c r="O458" s="2"/>
      <c r="P458" s="2"/>
      <c r="Q458" s="92">
        <f t="shared" si="179"/>
        <v>0</v>
      </c>
      <c r="R458" s="3"/>
      <c r="S458" s="8"/>
      <c r="T458" s="95"/>
      <c r="U458" s="2"/>
      <c r="V458" s="10"/>
      <c r="W458" s="8"/>
      <c r="X458" s="10"/>
      <c r="Y458" s="93">
        <f t="shared" si="180"/>
        <v>0</v>
      </c>
      <c r="Z458" s="10"/>
      <c r="AA458" s="10">
        <f t="shared" si="183"/>
        <v>0</v>
      </c>
      <c r="AB458" s="10"/>
      <c r="AC458" s="10"/>
      <c r="AD458" s="10"/>
      <c r="AE458" s="1"/>
      <c r="AF458" s="1"/>
      <c r="AG458" s="1"/>
      <c r="AH458" s="1"/>
      <c r="AI458" s="1"/>
      <c r="AJ458" s="1"/>
      <c r="AK458" s="5"/>
      <c r="AL458" s="6"/>
      <c r="AM458" s="3"/>
      <c r="AN458" s="3"/>
      <c r="AO458" s="3"/>
      <c r="AP458" s="3"/>
      <c r="AQ458" s="3"/>
      <c r="AR458" s="3"/>
      <c r="AS458" s="3"/>
      <c r="AT458" s="3"/>
    </row>
    <row r="459" spans="1:46" ht="15.75" customHeight="1" x14ac:dyDescent="0.15">
      <c r="A459" s="4"/>
      <c r="B459" s="4"/>
      <c r="C459" s="12"/>
      <c r="D459" s="12"/>
      <c r="E459" s="70">
        <f t="shared" si="181"/>
        <v>0</v>
      </c>
      <c r="F459" s="70">
        <f t="shared" si="182"/>
        <v>0</v>
      </c>
      <c r="G459" s="12"/>
      <c r="H459" s="12"/>
      <c r="I459" s="3"/>
      <c r="J459" s="7"/>
      <c r="K459" s="2"/>
      <c r="L459" s="2"/>
      <c r="M459" s="2"/>
      <c r="N459" s="2"/>
      <c r="O459" s="2"/>
      <c r="P459" s="2"/>
      <c r="Q459" s="92">
        <f t="shared" si="179"/>
        <v>0</v>
      </c>
      <c r="R459" s="3"/>
      <c r="S459" s="8"/>
      <c r="T459" s="95"/>
      <c r="U459" s="2"/>
      <c r="V459" s="10"/>
      <c r="W459" s="8"/>
      <c r="X459" s="10"/>
      <c r="Y459" s="93">
        <f t="shared" si="180"/>
        <v>0</v>
      </c>
      <c r="Z459" s="10"/>
      <c r="AA459" s="10">
        <f t="shared" si="183"/>
        <v>0</v>
      </c>
      <c r="AB459" s="10"/>
      <c r="AC459" s="10"/>
      <c r="AD459" s="10"/>
      <c r="AE459" s="1"/>
      <c r="AF459" s="1"/>
      <c r="AG459" s="1"/>
      <c r="AH459" s="1"/>
      <c r="AI459" s="1"/>
      <c r="AJ459" s="1"/>
      <c r="AK459" s="5"/>
      <c r="AL459" s="6"/>
      <c r="AM459" s="3"/>
      <c r="AN459" s="3"/>
      <c r="AO459" s="3"/>
      <c r="AP459" s="3"/>
      <c r="AQ459" s="3"/>
      <c r="AR459" s="3"/>
      <c r="AS459" s="3"/>
      <c r="AT459" s="3"/>
    </row>
    <row r="460" spans="1:46" ht="15.75" customHeight="1" x14ac:dyDescent="0.15">
      <c r="A460" s="4"/>
      <c r="B460" s="4"/>
      <c r="C460" s="12"/>
      <c r="D460" s="12"/>
      <c r="E460" s="70">
        <f t="shared" si="181"/>
        <v>0</v>
      </c>
      <c r="F460" s="70">
        <f t="shared" si="182"/>
        <v>0</v>
      </c>
      <c r="G460" s="12"/>
      <c r="H460" s="12"/>
      <c r="I460" s="3"/>
      <c r="J460" s="7"/>
      <c r="K460" s="2"/>
      <c r="L460" s="2"/>
      <c r="M460" s="2"/>
      <c r="N460" s="2"/>
      <c r="O460" s="2"/>
      <c r="P460" s="2"/>
      <c r="Q460" s="92">
        <f t="shared" si="179"/>
        <v>0</v>
      </c>
      <c r="R460" s="3"/>
      <c r="S460" s="8"/>
      <c r="T460" s="95"/>
      <c r="U460" s="2"/>
      <c r="V460" s="10"/>
      <c r="W460" s="8"/>
      <c r="X460" s="10"/>
      <c r="Y460" s="93">
        <f t="shared" si="180"/>
        <v>0</v>
      </c>
      <c r="Z460" s="10"/>
      <c r="AA460" s="10">
        <f t="shared" si="183"/>
        <v>0</v>
      </c>
      <c r="AB460" s="10"/>
      <c r="AC460" s="10"/>
      <c r="AD460" s="10"/>
      <c r="AE460" s="1"/>
      <c r="AF460" s="1"/>
      <c r="AG460" s="1"/>
      <c r="AH460" s="1"/>
      <c r="AI460" s="1"/>
      <c r="AJ460" s="1"/>
      <c r="AK460" s="5"/>
      <c r="AL460" s="6"/>
      <c r="AM460" s="3"/>
      <c r="AN460" s="3"/>
      <c r="AO460" s="3"/>
      <c r="AP460" s="3"/>
      <c r="AQ460" s="3"/>
      <c r="AR460" s="3"/>
      <c r="AS460" s="3"/>
      <c r="AT460" s="3"/>
    </row>
    <row r="461" spans="1:46" ht="15.75" customHeight="1" x14ac:dyDescent="0.15">
      <c r="A461" s="4"/>
      <c r="B461" s="4"/>
      <c r="C461" s="12"/>
      <c r="D461" s="12"/>
      <c r="E461" s="70">
        <f t="shared" si="181"/>
        <v>0</v>
      </c>
      <c r="F461" s="70">
        <f t="shared" si="182"/>
        <v>0</v>
      </c>
      <c r="G461" s="12"/>
      <c r="H461" s="12"/>
      <c r="I461" s="3"/>
      <c r="J461" s="7"/>
      <c r="K461" s="2"/>
      <c r="L461" s="2"/>
      <c r="M461" s="2"/>
      <c r="N461" s="2"/>
      <c r="O461" s="2"/>
      <c r="P461" s="2"/>
      <c r="Q461" s="92">
        <f t="shared" si="179"/>
        <v>0</v>
      </c>
      <c r="R461" s="3"/>
      <c r="S461" s="8"/>
      <c r="T461" s="95"/>
      <c r="U461" s="2"/>
      <c r="V461" s="10"/>
      <c r="W461" s="8"/>
      <c r="X461" s="10"/>
      <c r="Y461" s="93">
        <f t="shared" si="180"/>
        <v>0</v>
      </c>
      <c r="Z461" s="10"/>
      <c r="AA461" s="10">
        <f t="shared" si="183"/>
        <v>0</v>
      </c>
      <c r="AB461" s="10"/>
      <c r="AC461" s="10"/>
      <c r="AD461" s="10"/>
      <c r="AE461" s="1"/>
      <c r="AF461" s="1"/>
      <c r="AG461" s="1"/>
      <c r="AH461" s="1"/>
      <c r="AI461" s="1"/>
      <c r="AJ461" s="1"/>
      <c r="AK461" s="5"/>
      <c r="AL461" s="6"/>
      <c r="AM461" s="3"/>
      <c r="AN461" s="3"/>
      <c r="AO461" s="3"/>
      <c r="AP461" s="3"/>
      <c r="AQ461" s="3"/>
      <c r="AR461" s="3"/>
      <c r="AS461" s="3"/>
      <c r="AT461" s="3"/>
    </row>
    <row r="462" spans="1:46" ht="15.75" customHeight="1" x14ac:dyDescent="0.15">
      <c r="A462" s="4"/>
      <c r="B462" s="4"/>
      <c r="C462" s="12"/>
      <c r="D462" s="12"/>
      <c r="E462" s="70">
        <f t="shared" si="181"/>
        <v>0</v>
      </c>
      <c r="F462" s="70">
        <f t="shared" si="182"/>
        <v>0</v>
      </c>
      <c r="G462" s="12"/>
      <c r="H462" s="12"/>
      <c r="I462" s="3"/>
      <c r="J462" s="7"/>
      <c r="K462" s="2"/>
      <c r="L462" s="2"/>
      <c r="M462" s="2"/>
      <c r="N462" s="2"/>
      <c r="O462" s="2"/>
      <c r="P462" s="2"/>
      <c r="Q462" s="92">
        <f t="shared" si="179"/>
        <v>0</v>
      </c>
      <c r="R462" s="3"/>
      <c r="S462" s="8"/>
      <c r="T462" s="95"/>
      <c r="U462" s="2"/>
      <c r="V462" s="10"/>
      <c r="W462" s="8"/>
      <c r="X462" s="10"/>
      <c r="Y462" s="93">
        <f t="shared" si="180"/>
        <v>0</v>
      </c>
      <c r="Z462" s="10"/>
      <c r="AA462" s="10">
        <f t="shared" si="183"/>
        <v>0</v>
      </c>
      <c r="AB462" s="10"/>
      <c r="AC462" s="10"/>
      <c r="AD462" s="10"/>
      <c r="AE462" s="1"/>
      <c r="AF462" s="1"/>
      <c r="AG462" s="1"/>
      <c r="AH462" s="1"/>
      <c r="AI462" s="1"/>
      <c r="AJ462" s="1"/>
      <c r="AK462" s="5"/>
      <c r="AL462" s="6"/>
      <c r="AM462" s="3"/>
      <c r="AN462" s="3"/>
      <c r="AO462" s="3"/>
      <c r="AP462" s="3"/>
      <c r="AQ462" s="3"/>
      <c r="AR462" s="3"/>
      <c r="AS462" s="3"/>
      <c r="AT462" s="3"/>
    </row>
    <row r="463" spans="1:46" ht="15.75" customHeight="1" x14ac:dyDescent="0.15">
      <c r="A463" s="4"/>
      <c r="B463" s="4"/>
      <c r="C463" s="12"/>
      <c r="D463" s="12"/>
      <c r="E463" s="70">
        <f t="shared" si="181"/>
        <v>0</v>
      </c>
      <c r="F463" s="70">
        <f t="shared" si="182"/>
        <v>0</v>
      </c>
      <c r="G463" s="12"/>
      <c r="H463" s="12"/>
      <c r="I463" s="3"/>
      <c r="J463" s="7"/>
      <c r="K463" s="2"/>
      <c r="L463" s="2"/>
      <c r="M463" s="2"/>
      <c r="N463" s="2"/>
      <c r="O463" s="2"/>
      <c r="P463" s="2"/>
      <c r="Q463" s="92">
        <f t="shared" si="179"/>
        <v>0</v>
      </c>
      <c r="R463" s="3"/>
      <c r="S463" s="8"/>
      <c r="T463" s="95"/>
      <c r="U463" s="2"/>
      <c r="V463" s="10"/>
      <c r="W463" s="8"/>
      <c r="X463" s="10"/>
      <c r="Y463" s="93">
        <f t="shared" si="180"/>
        <v>0</v>
      </c>
      <c r="Z463" s="10"/>
      <c r="AA463" s="10">
        <f t="shared" si="183"/>
        <v>0</v>
      </c>
      <c r="AB463" s="10"/>
      <c r="AC463" s="10"/>
      <c r="AD463" s="10"/>
      <c r="AE463" s="1"/>
      <c r="AF463" s="1"/>
      <c r="AG463" s="1"/>
      <c r="AH463" s="1"/>
      <c r="AI463" s="1"/>
      <c r="AJ463" s="1"/>
      <c r="AK463" s="5"/>
      <c r="AL463" s="6"/>
      <c r="AM463" s="3"/>
      <c r="AN463" s="3"/>
      <c r="AO463" s="3"/>
      <c r="AP463" s="3"/>
      <c r="AQ463" s="3"/>
      <c r="AR463" s="3"/>
      <c r="AS463" s="3"/>
      <c r="AT463" s="3"/>
    </row>
    <row r="464" spans="1:46" ht="15.75" customHeight="1" x14ac:dyDescent="0.15">
      <c r="A464" s="4"/>
      <c r="B464" s="4"/>
      <c r="C464" s="12"/>
      <c r="D464" s="12"/>
      <c r="E464" s="70">
        <f t="shared" si="181"/>
        <v>0</v>
      </c>
      <c r="F464" s="70">
        <f t="shared" si="182"/>
        <v>0</v>
      </c>
      <c r="G464" s="12"/>
      <c r="H464" s="12"/>
      <c r="I464" s="3"/>
      <c r="J464" s="7"/>
      <c r="K464" s="2"/>
      <c r="L464" s="2"/>
      <c r="M464" s="2"/>
      <c r="N464" s="2"/>
      <c r="O464" s="2"/>
      <c r="P464" s="2"/>
      <c r="Q464" s="92">
        <f t="shared" si="179"/>
        <v>0</v>
      </c>
      <c r="R464" s="3"/>
      <c r="S464" s="8"/>
      <c r="T464" s="95"/>
      <c r="U464" s="2"/>
      <c r="V464" s="10"/>
      <c r="W464" s="8"/>
      <c r="X464" s="10"/>
      <c r="Y464" s="93">
        <f t="shared" si="180"/>
        <v>0</v>
      </c>
      <c r="Z464" s="10"/>
      <c r="AA464" s="10">
        <f t="shared" si="183"/>
        <v>0</v>
      </c>
      <c r="AB464" s="10"/>
      <c r="AC464" s="10"/>
      <c r="AD464" s="10"/>
      <c r="AE464" s="1"/>
      <c r="AF464" s="1"/>
      <c r="AG464" s="1"/>
      <c r="AH464" s="1"/>
      <c r="AI464" s="1"/>
      <c r="AJ464" s="1"/>
      <c r="AK464" s="5"/>
      <c r="AL464" s="6"/>
      <c r="AM464" s="3"/>
      <c r="AN464" s="3"/>
      <c r="AO464" s="3"/>
      <c r="AP464" s="3"/>
      <c r="AQ464" s="3"/>
      <c r="AR464" s="3"/>
      <c r="AS464" s="3"/>
      <c r="AT464" s="3"/>
    </row>
    <row r="465" spans="1:46" ht="15.75" customHeight="1" x14ac:dyDescent="0.15">
      <c r="A465" s="4"/>
      <c r="B465" s="4"/>
      <c r="C465" s="12"/>
      <c r="D465" s="12"/>
      <c r="E465" s="70">
        <f t="shared" si="181"/>
        <v>0</v>
      </c>
      <c r="F465" s="70">
        <f t="shared" si="182"/>
        <v>0</v>
      </c>
      <c r="G465" s="12"/>
      <c r="H465" s="12"/>
      <c r="I465" s="3"/>
      <c r="J465" s="7"/>
      <c r="K465" s="2"/>
      <c r="L465" s="2"/>
      <c r="M465" s="2"/>
      <c r="N465" s="2"/>
      <c r="O465" s="2"/>
      <c r="P465" s="2"/>
      <c r="Q465" s="92">
        <f t="shared" si="179"/>
        <v>0</v>
      </c>
      <c r="R465" s="3"/>
      <c r="S465" s="8"/>
      <c r="T465" s="95"/>
      <c r="U465" s="2"/>
      <c r="V465" s="10"/>
      <c r="W465" s="8"/>
      <c r="X465" s="10"/>
      <c r="Y465" s="93">
        <f t="shared" si="180"/>
        <v>0</v>
      </c>
      <c r="Z465" s="10"/>
      <c r="AA465" s="10">
        <f t="shared" si="183"/>
        <v>0</v>
      </c>
      <c r="AB465" s="10"/>
      <c r="AC465" s="10"/>
      <c r="AD465" s="10"/>
      <c r="AE465" s="1"/>
      <c r="AF465" s="1"/>
      <c r="AG465" s="1"/>
      <c r="AH465" s="1"/>
      <c r="AI465" s="1"/>
      <c r="AJ465" s="1"/>
      <c r="AK465" s="5"/>
      <c r="AL465" s="6"/>
      <c r="AM465" s="3"/>
      <c r="AN465" s="3"/>
      <c r="AO465" s="3"/>
      <c r="AP465" s="3"/>
      <c r="AQ465" s="3"/>
      <c r="AR465" s="3"/>
      <c r="AS465" s="3"/>
      <c r="AT465" s="3"/>
    </row>
    <row r="466" spans="1:46" ht="15.75" customHeight="1" x14ac:dyDescent="0.15">
      <c r="A466" s="4"/>
      <c r="B466" s="4"/>
      <c r="C466" s="12"/>
      <c r="D466" s="12"/>
      <c r="E466" s="70">
        <f t="shared" si="181"/>
        <v>0</v>
      </c>
      <c r="F466" s="70">
        <f t="shared" si="182"/>
        <v>0</v>
      </c>
      <c r="G466" s="12"/>
      <c r="H466" s="12"/>
      <c r="I466" s="3"/>
      <c r="J466" s="7"/>
      <c r="K466" s="2"/>
      <c r="L466" s="2"/>
      <c r="M466" s="2"/>
      <c r="N466" s="2"/>
      <c r="O466" s="2"/>
      <c r="P466" s="2"/>
      <c r="Q466" s="92">
        <f t="shared" si="179"/>
        <v>0</v>
      </c>
      <c r="R466" s="3"/>
      <c r="S466" s="8"/>
      <c r="T466" s="95"/>
      <c r="U466" s="2"/>
      <c r="V466" s="10"/>
      <c r="W466" s="8"/>
      <c r="X466" s="10"/>
      <c r="Y466" s="93">
        <f t="shared" si="180"/>
        <v>0</v>
      </c>
      <c r="Z466" s="10"/>
      <c r="AA466" s="10">
        <f t="shared" si="183"/>
        <v>0</v>
      </c>
      <c r="AB466" s="10"/>
      <c r="AC466" s="10"/>
      <c r="AD466" s="10"/>
      <c r="AE466" s="1"/>
      <c r="AF466" s="1"/>
      <c r="AG466" s="1"/>
      <c r="AH466" s="1"/>
      <c r="AI466" s="1"/>
      <c r="AJ466" s="1"/>
      <c r="AK466" s="5"/>
      <c r="AL466" s="6"/>
      <c r="AM466" s="3"/>
      <c r="AN466" s="3"/>
      <c r="AO466" s="3"/>
      <c r="AP466" s="3"/>
      <c r="AQ466" s="3"/>
      <c r="AR466" s="3"/>
      <c r="AS466" s="3"/>
      <c r="AT466" s="3"/>
    </row>
    <row r="467" spans="1:46" ht="15.75" customHeight="1" x14ac:dyDescent="0.15">
      <c r="A467" s="4"/>
      <c r="B467" s="4"/>
      <c r="C467" s="12"/>
      <c r="D467" s="12"/>
      <c r="E467" s="70">
        <f t="shared" si="181"/>
        <v>0</v>
      </c>
      <c r="F467" s="70">
        <f t="shared" si="182"/>
        <v>0</v>
      </c>
      <c r="G467" s="12"/>
      <c r="H467" s="12"/>
      <c r="I467" s="3"/>
      <c r="J467" s="7"/>
      <c r="K467" s="2"/>
      <c r="L467" s="2"/>
      <c r="M467" s="2"/>
      <c r="N467" s="2"/>
      <c r="O467" s="2"/>
      <c r="P467" s="2"/>
      <c r="Q467" s="92">
        <f t="shared" ref="Q467:Q530" si="184">P467+AD467+Z467+AE467+AI467-AH467+AG467</f>
        <v>0</v>
      </c>
      <c r="R467" s="3"/>
      <c r="S467" s="8"/>
      <c r="T467" s="95"/>
      <c r="U467" s="2"/>
      <c r="V467" s="10"/>
      <c r="W467" s="8"/>
      <c r="X467" s="10"/>
      <c r="Y467" s="93">
        <f t="shared" ref="Y467:Y530" si="185">IF(AA467&lt;=$U$15,AA467*$T$15-AA467,AA467*$Z$15-AA467-(E467*$U$15))</f>
        <v>0</v>
      </c>
      <c r="Z467" s="10"/>
      <c r="AA467" s="10">
        <f t="shared" si="183"/>
        <v>0</v>
      </c>
      <c r="AB467" s="10"/>
      <c r="AC467" s="10"/>
      <c r="AD467" s="10"/>
      <c r="AE467" s="1"/>
      <c r="AF467" s="1"/>
      <c r="AG467" s="1"/>
      <c r="AH467" s="1"/>
      <c r="AI467" s="1"/>
      <c r="AJ467" s="1"/>
      <c r="AK467" s="5"/>
      <c r="AL467" s="6"/>
      <c r="AM467" s="3"/>
      <c r="AN467" s="3"/>
      <c r="AO467" s="3"/>
      <c r="AP467" s="3"/>
      <c r="AQ467" s="3"/>
      <c r="AR467" s="3"/>
      <c r="AS467" s="3"/>
      <c r="AT467" s="3"/>
    </row>
    <row r="468" spans="1:46" ht="15.75" customHeight="1" x14ac:dyDescent="0.15">
      <c r="A468" s="4"/>
      <c r="B468" s="4"/>
      <c r="C468" s="12"/>
      <c r="D468" s="12"/>
      <c r="E468" s="70">
        <f t="shared" ref="E468:E531" si="186">IF(T468&gt;=$U$12,$V$12,0)</f>
        <v>0</v>
      </c>
      <c r="F468" s="70">
        <f t="shared" ref="F468:F531" si="187">IF(AA468&gt;=$U$15,$V$15,0)</f>
        <v>0</v>
      </c>
      <c r="G468" s="12"/>
      <c r="H468" s="12"/>
      <c r="I468" s="3"/>
      <c r="J468" s="7"/>
      <c r="K468" s="2"/>
      <c r="L468" s="2"/>
      <c r="M468" s="2"/>
      <c r="N468" s="2"/>
      <c r="O468" s="2"/>
      <c r="P468" s="2"/>
      <c r="Q468" s="92">
        <f t="shared" si="184"/>
        <v>0</v>
      </c>
      <c r="R468" s="3"/>
      <c r="S468" s="8"/>
      <c r="T468" s="95"/>
      <c r="U468" s="2"/>
      <c r="V468" s="10"/>
      <c r="W468" s="8"/>
      <c r="X468" s="10"/>
      <c r="Y468" s="93">
        <f t="shared" si="185"/>
        <v>0</v>
      </c>
      <c r="Z468" s="10"/>
      <c r="AA468" s="10">
        <f t="shared" si="183"/>
        <v>0</v>
      </c>
      <c r="AB468" s="10"/>
      <c r="AC468" s="10"/>
      <c r="AD468" s="10"/>
      <c r="AE468" s="1"/>
      <c r="AF468" s="1"/>
      <c r="AG468" s="1"/>
      <c r="AH468" s="1"/>
      <c r="AI468" s="1"/>
      <c r="AJ468" s="1"/>
      <c r="AK468" s="5"/>
      <c r="AL468" s="6"/>
      <c r="AM468" s="3"/>
      <c r="AN468" s="3"/>
      <c r="AO468" s="3"/>
      <c r="AP468" s="3"/>
      <c r="AQ468" s="3"/>
      <c r="AR468" s="3"/>
      <c r="AS468" s="3"/>
      <c r="AT468" s="3"/>
    </row>
    <row r="469" spans="1:46" ht="15.75" customHeight="1" x14ac:dyDescent="0.15">
      <c r="A469" s="4"/>
      <c r="B469" s="4"/>
      <c r="C469" s="12"/>
      <c r="D469" s="12"/>
      <c r="E469" s="70">
        <f t="shared" si="186"/>
        <v>0</v>
      </c>
      <c r="F469" s="70">
        <f t="shared" si="187"/>
        <v>0</v>
      </c>
      <c r="G469" s="12"/>
      <c r="H469" s="12"/>
      <c r="I469" s="3"/>
      <c r="J469" s="7"/>
      <c r="K469" s="2"/>
      <c r="L469" s="2"/>
      <c r="M469" s="2"/>
      <c r="N469" s="2"/>
      <c r="O469" s="2"/>
      <c r="P469" s="2"/>
      <c r="Q469" s="92">
        <f t="shared" si="184"/>
        <v>0</v>
      </c>
      <c r="R469" s="3"/>
      <c r="S469" s="8"/>
      <c r="T469" s="95"/>
      <c r="U469" s="2"/>
      <c r="V469" s="10"/>
      <c r="W469" s="8"/>
      <c r="X469" s="10"/>
      <c r="Y469" s="93">
        <f t="shared" si="185"/>
        <v>0</v>
      </c>
      <c r="Z469" s="10"/>
      <c r="AA469" s="10">
        <f t="shared" si="183"/>
        <v>0</v>
      </c>
      <c r="AB469" s="10"/>
      <c r="AC469" s="10"/>
      <c r="AD469" s="10"/>
      <c r="AE469" s="1"/>
      <c r="AF469" s="1"/>
      <c r="AG469" s="1"/>
      <c r="AH469" s="1"/>
      <c r="AI469" s="1"/>
      <c r="AJ469" s="1"/>
      <c r="AK469" s="5"/>
      <c r="AL469" s="6"/>
      <c r="AM469" s="3"/>
      <c r="AN469" s="3"/>
      <c r="AO469" s="3"/>
      <c r="AP469" s="3"/>
      <c r="AQ469" s="3"/>
      <c r="AR469" s="3"/>
      <c r="AS469" s="3"/>
      <c r="AT469" s="3"/>
    </row>
    <row r="470" spans="1:46" ht="15.75" customHeight="1" x14ac:dyDescent="0.15">
      <c r="A470" s="4"/>
      <c r="B470" s="4"/>
      <c r="C470" s="12"/>
      <c r="D470" s="12"/>
      <c r="E470" s="70">
        <f t="shared" si="186"/>
        <v>0</v>
      </c>
      <c r="F470" s="70">
        <f t="shared" si="187"/>
        <v>0</v>
      </c>
      <c r="G470" s="12"/>
      <c r="H470" s="12"/>
      <c r="I470" s="3"/>
      <c r="J470" s="7"/>
      <c r="K470" s="2"/>
      <c r="L470" s="2"/>
      <c r="M470" s="2"/>
      <c r="N470" s="2"/>
      <c r="O470" s="2"/>
      <c r="P470" s="2"/>
      <c r="Q470" s="92">
        <f t="shared" si="184"/>
        <v>0</v>
      </c>
      <c r="R470" s="3"/>
      <c r="S470" s="8"/>
      <c r="T470" s="95"/>
      <c r="U470" s="2"/>
      <c r="V470" s="10"/>
      <c r="W470" s="8"/>
      <c r="X470" s="10"/>
      <c r="Y470" s="93">
        <f t="shared" si="185"/>
        <v>0</v>
      </c>
      <c r="Z470" s="10"/>
      <c r="AA470" s="10">
        <f t="shared" ref="AA470:AA533" si="188">IF(AD470&gt;$AN$16,AD470-$AN$16,0)</f>
        <v>0</v>
      </c>
      <c r="AB470" s="10"/>
      <c r="AC470" s="10"/>
      <c r="AD470" s="10"/>
      <c r="AE470" s="1"/>
      <c r="AF470" s="1"/>
      <c r="AG470" s="1"/>
      <c r="AH470" s="1"/>
      <c r="AI470" s="1"/>
      <c r="AJ470" s="1"/>
      <c r="AK470" s="5"/>
      <c r="AL470" s="6"/>
      <c r="AM470" s="3"/>
      <c r="AN470" s="3"/>
      <c r="AO470" s="3"/>
      <c r="AP470" s="3"/>
      <c r="AQ470" s="3"/>
      <c r="AR470" s="3"/>
      <c r="AS470" s="3"/>
      <c r="AT470" s="3"/>
    </row>
    <row r="471" spans="1:46" ht="15.75" customHeight="1" x14ac:dyDescent="0.15">
      <c r="A471" s="4"/>
      <c r="B471" s="4"/>
      <c r="C471" s="12"/>
      <c r="D471" s="12"/>
      <c r="E471" s="70">
        <f t="shared" si="186"/>
        <v>0</v>
      </c>
      <c r="F471" s="70">
        <f t="shared" si="187"/>
        <v>0</v>
      </c>
      <c r="G471" s="12"/>
      <c r="H471" s="12"/>
      <c r="I471" s="3"/>
      <c r="J471" s="7"/>
      <c r="K471" s="2"/>
      <c r="L471" s="2"/>
      <c r="M471" s="2"/>
      <c r="N471" s="2"/>
      <c r="O471" s="2"/>
      <c r="P471" s="2"/>
      <c r="Q471" s="92">
        <f t="shared" si="184"/>
        <v>0</v>
      </c>
      <c r="R471" s="3"/>
      <c r="S471" s="8"/>
      <c r="T471" s="95"/>
      <c r="U471" s="2"/>
      <c r="V471" s="10"/>
      <c r="W471" s="8"/>
      <c r="X471" s="10"/>
      <c r="Y471" s="93">
        <f t="shared" si="185"/>
        <v>0</v>
      </c>
      <c r="Z471" s="10"/>
      <c r="AA471" s="10">
        <f t="shared" si="188"/>
        <v>0</v>
      </c>
      <c r="AB471" s="10"/>
      <c r="AC471" s="10"/>
      <c r="AD471" s="10"/>
      <c r="AE471" s="1"/>
      <c r="AF471" s="1"/>
      <c r="AG471" s="1"/>
      <c r="AH471" s="1"/>
      <c r="AI471" s="1"/>
      <c r="AJ471" s="1"/>
      <c r="AK471" s="5"/>
      <c r="AL471" s="6"/>
      <c r="AM471" s="3"/>
      <c r="AN471" s="3"/>
      <c r="AO471" s="3"/>
      <c r="AP471" s="3"/>
      <c r="AQ471" s="3"/>
      <c r="AR471" s="3"/>
      <c r="AS471" s="3"/>
      <c r="AT471" s="3"/>
    </row>
    <row r="472" spans="1:46" ht="15.75" customHeight="1" x14ac:dyDescent="0.15">
      <c r="A472" s="4"/>
      <c r="B472" s="4"/>
      <c r="C472" s="12"/>
      <c r="D472" s="12"/>
      <c r="E472" s="70">
        <f t="shared" si="186"/>
        <v>0</v>
      </c>
      <c r="F472" s="70">
        <f t="shared" si="187"/>
        <v>0</v>
      </c>
      <c r="G472" s="12"/>
      <c r="H472" s="12"/>
      <c r="I472" s="3"/>
      <c r="J472" s="7"/>
      <c r="K472" s="2"/>
      <c r="L472" s="2"/>
      <c r="M472" s="2"/>
      <c r="N472" s="2"/>
      <c r="O472" s="2"/>
      <c r="P472" s="2"/>
      <c r="Q472" s="92">
        <f t="shared" si="184"/>
        <v>0</v>
      </c>
      <c r="R472" s="3"/>
      <c r="S472" s="8"/>
      <c r="T472" s="95"/>
      <c r="U472" s="2"/>
      <c r="V472" s="10"/>
      <c r="W472" s="8"/>
      <c r="X472" s="10"/>
      <c r="Y472" s="93">
        <f t="shared" si="185"/>
        <v>0</v>
      </c>
      <c r="Z472" s="10"/>
      <c r="AA472" s="10">
        <f t="shared" si="188"/>
        <v>0</v>
      </c>
      <c r="AB472" s="10"/>
      <c r="AC472" s="10"/>
      <c r="AD472" s="10"/>
      <c r="AE472" s="1"/>
      <c r="AF472" s="1"/>
      <c r="AG472" s="1"/>
      <c r="AH472" s="1"/>
      <c r="AI472" s="1"/>
      <c r="AJ472" s="1"/>
      <c r="AK472" s="5"/>
      <c r="AL472" s="6"/>
      <c r="AM472" s="3"/>
      <c r="AN472" s="3"/>
      <c r="AO472" s="3"/>
      <c r="AP472" s="3"/>
      <c r="AQ472" s="3"/>
      <c r="AR472" s="3"/>
      <c r="AS472" s="3"/>
      <c r="AT472" s="3"/>
    </row>
    <row r="473" spans="1:46" ht="15.75" customHeight="1" x14ac:dyDescent="0.15">
      <c r="A473" s="4"/>
      <c r="B473" s="4"/>
      <c r="C473" s="12"/>
      <c r="D473" s="12"/>
      <c r="E473" s="70">
        <f t="shared" si="186"/>
        <v>0</v>
      </c>
      <c r="F473" s="70">
        <f t="shared" si="187"/>
        <v>0</v>
      </c>
      <c r="G473" s="12"/>
      <c r="H473" s="12"/>
      <c r="I473" s="3"/>
      <c r="J473" s="7"/>
      <c r="K473" s="2"/>
      <c r="L473" s="2"/>
      <c r="M473" s="2"/>
      <c r="N473" s="2"/>
      <c r="O473" s="2"/>
      <c r="P473" s="2"/>
      <c r="Q473" s="92">
        <f t="shared" si="184"/>
        <v>0</v>
      </c>
      <c r="R473" s="3"/>
      <c r="S473" s="8"/>
      <c r="T473" s="95"/>
      <c r="U473" s="2"/>
      <c r="V473" s="10"/>
      <c r="W473" s="8"/>
      <c r="X473" s="10"/>
      <c r="Y473" s="93">
        <f t="shared" si="185"/>
        <v>0</v>
      </c>
      <c r="Z473" s="10"/>
      <c r="AA473" s="10">
        <f t="shared" si="188"/>
        <v>0</v>
      </c>
      <c r="AB473" s="10"/>
      <c r="AC473" s="10"/>
      <c r="AD473" s="10"/>
      <c r="AE473" s="1"/>
      <c r="AF473" s="1"/>
      <c r="AG473" s="1"/>
      <c r="AH473" s="1"/>
      <c r="AI473" s="1"/>
      <c r="AJ473" s="1"/>
      <c r="AK473" s="5"/>
      <c r="AL473" s="6"/>
      <c r="AM473" s="3"/>
      <c r="AN473" s="3"/>
      <c r="AO473" s="3"/>
      <c r="AP473" s="3"/>
      <c r="AQ473" s="3"/>
      <c r="AR473" s="3"/>
      <c r="AS473" s="3"/>
      <c r="AT473" s="3"/>
    </row>
    <row r="474" spans="1:46" ht="15.75" customHeight="1" x14ac:dyDescent="0.15">
      <c r="A474" s="4"/>
      <c r="B474" s="4"/>
      <c r="C474" s="12"/>
      <c r="D474" s="12"/>
      <c r="E474" s="70">
        <f t="shared" si="186"/>
        <v>0</v>
      </c>
      <c r="F474" s="70">
        <f t="shared" si="187"/>
        <v>0</v>
      </c>
      <c r="G474" s="12"/>
      <c r="H474" s="12"/>
      <c r="I474" s="3"/>
      <c r="J474" s="7"/>
      <c r="K474" s="2"/>
      <c r="L474" s="2"/>
      <c r="M474" s="2"/>
      <c r="N474" s="2"/>
      <c r="O474" s="2"/>
      <c r="P474" s="2"/>
      <c r="Q474" s="92">
        <f t="shared" si="184"/>
        <v>0</v>
      </c>
      <c r="R474" s="3"/>
      <c r="S474" s="8"/>
      <c r="T474" s="95"/>
      <c r="U474" s="2"/>
      <c r="V474" s="10"/>
      <c r="W474" s="8"/>
      <c r="X474" s="10"/>
      <c r="Y474" s="93">
        <f t="shared" si="185"/>
        <v>0</v>
      </c>
      <c r="Z474" s="10"/>
      <c r="AA474" s="10">
        <f t="shared" si="188"/>
        <v>0</v>
      </c>
      <c r="AB474" s="10"/>
      <c r="AC474" s="10"/>
      <c r="AD474" s="10"/>
      <c r="AE474" s="1"/>
      <c r="AF474" s="1"/>
      <c r="AG474" s="1"/>
      <c r="AH474" s="1"/>
      <c r="AI474" s="1"/>
      <c r="AJ474" s="1"/>
      <c r="AK474" s="5"/>
      <c r="AL474" s="6"/>
      <c r="AM474" s="3"/>
      <c r="AN474" s="3"/>
      <c r="AO474" s="3"/>
      <c r="AP474" s="3"/>
      <c r="AQ474" s="3"/>
      <c r="AR474" s="3"/>
      <c r="AS474" s="3"/>
      <c r="AT474" s="3"/>
    </row>
    <row r="475" spans="1:46" ht="15.75" customHeight="1" x14ac:dyDescent="0.15">
      <c r="A475" s="4"/>
      <c r="B475" s="4"/>
      <c r="C475" s="12"/>
      <c r="D475" s="12"/>
      <c r="E475" s="70">
        <f t="shared" si="186"/>
        <v>0</v>
      </c>
      <c r="F475" s="70">
        <f t="shared" si="187"/>
        <v>0</v>
      </c>
      <c r="G475" s="12"/>
      <c r="H475" s="12"/>
      <c r="I475" s="3"/>
      <c r="J475" s="7"/>
      <c r="K475" s="2"/>
      <c r="L475" s="2"/>
      <c r="M475" s="2"/>
      <c r="N475" s="2"/>
      <c r="O475" s="2"/>
      <c r="P475" s="2"/>
      <c r="Q475" s="92">
        <f t="shared" si="184"/>
        <v>0</v>
      </c>
      <c r="R475" s="3"/>
      <c r="S475" s="8"/>
      <c r="T475" s="95"/>
      <c r="U475" s="2"/>
      <c r="V475" s="10"/>
      <c r="W475" s="8"/>
      <c r="X475" s="10"/>
      <c r="Y475" s="93">
        <f t="shared" si="185"/>
        <v>0</v>
      </c>
      <c r="Z475" s="10"/>
      <c r="AA475" s="10">
        <f t="shared" si="188"/>
        <v>0</v>
      </c>
      <c r="AB475" s="10"/>
      <c r="AC475" s="10"/>
      <c r="AD475" s="10"/>
      <c r="AE475" s="1"/>
      <c r="AF475" s="1"/>
      <c r="AG475" s="1"/>
      <c r="AH475" s="1"/>
      <c r="AI475" s="1"/>
      <c r="AJ475" s="1"/>
      <c r="AK475" s="5"/>
      <c r="AL475" s="6"/>
      <c r="AM475" s="3"/>
      <c r="AN475" s="3"/>
      <c r="AO475" s="3"/>
      <c r="AP475" s="3"/>
      <c r="AQ475" s="3"/>
      <c r="AR475" s="3"/>
      <c r="AS475" s="3"/>
      <c r="AT475" s="3"/>
    </row>
    <row r="476" spans="1:46" ht="15.75" customHeight="1" x14ac:dyDescent="0.15">
      <c r="A476" s="4"/>
      <c r="B476" s="4"/>
      <c r="C476" s="12"/>
      <c r="D476" s="12"/>
      <c r="E476" s="70">
        <f t="shared" si="186"/>
        <v>0</v>
      </c>
      <c r="F476" s="70">
        <f t="shared" si="187"/>
        <v>0</v>
      </c>
      <c r="G476" s="12"/>
      <c r="H476" s="12"/>
      <c r="I476" s="3"/>
      <c r="J476" s="7"/>
      <c r="K476" s="2"/>
      <c r="L476" s="2"/>
      <c r="M476" s="2"/>
      <c r="N476" s="2"/>
      <c r="O476" s="2"/>
      <c r="P476" s="2"/>
      <c r="Q476" s="92">
        <f t="shared" si="184"/>
        <v>0</v>
      </c>
      <c r="R476" s="3"/>
      <c r="S476" s="8"/>
      <c r="T476" s="95"/>
      <c r="U476" s="2"/>
      <c r="V476" s="10"/>
      <c r="W476" s="8"/>
      <c r="X476" s="10"/>
      <c r="Y476" s="93">
        <f t="shared" si="185"/>
        <v>0</v>
      </c>
      <c r="Z476" s="10"/>
      <c r="AA476" s="10">
        <f t="shared" si="188"/>
        <v>0</v>
      </c>
      <c r="AB476" s="10"/>
      <c r="AC476" s="10"/>
      <c r="AD476" s="10"/>
      <c r="AE476" s="1"/>
      <c r="AF476" s="1"/>
      <c r="AG476" s="1"/>
      <c r="AH476" s="1"/>
      <c r="AI476" s="1"/>
      <c r="AJ476" s="1"/>
      <c r="AK476" s="5"/>
      <c r="AL476" s="6"/>
      <c r="AM476" s="3"/>
      <c r="AN476" s="3"/>
      <c r="AO476" s="3"/>
      <c r="AP476" s="3"/>
      <c r="AQ476" s="3"/>
      <c r="AR476" s="3"/>
      <c r="AS476" s="3"/>
      <c r="AT476" s="3"/>
    </row>
    <row r="477" spans="1:46" ht="15.75" customHeight="1" x14ac:dyDescent="0.15">
      <c r="A477" s="4"/>
      <c r="B477" s="4"/>
      <c r="C477" s="12"/>
      <c r="D477" s="12"/>
      <c r="E477" s="70">
        <f t="shared" si="186"/>
        <v>0</v>
      </c>
      <c r="F477" s="70">
        <f t="shared" si="187"/>
        <v>0</v>
      </c>
      <c r="G477" s="12"/>
      <c r="H477" s="12"/>
      <c r="I477" s="3"/>
      <c r="J477" s="7"/>
      <c r="K477" s="2"/>
      <c r="L477" s="2"/>
      <c r="M477" s="2"/>
      <c r="N477" s="2"/>
      <c r="O477" s="2"/>
      <c r="P477" s="2"/>
      <c r="Q477" s="92">
        <f t="shared" si="184"/>
        <v>0</v>
      </c>
      <c r="R477" s="3"/>
      <c r="S477" s="8"/>
      <c r="T477" s="95"/>
      <c r="U477" s="2"/>
      <c r="V477" s="10"/>
      <c r="W477" s="8"/>
      <c r="X477" s="10"/>
      <c r="Y477" s="93">
        <f t="shared" si="185"/>
        <v>0</v>
      </c>
      <c r="Z477" s="10"/>
      <c r="AA477" s="10">
        <f t="shared" si="188"/>
        <v>0</v>
      </c>
      <c r="AB477" s="10"/>
      <c r="AC477" s="10"/>
      <c r="AD477" s="10"/>
      <c r="AE477" s="1"/>
      <c r="AF477" s="1"/>
      <c r="AG477" s="1"/>
      <c r="AH477" s="1"/>
      <c r="AI477" s="1"/>
      <c r="AJ477" s="1"/>
      <c r="AK477" s="5"/>
      <c r="AL477" s="6"/>
      <c r="AM477" s="3"/>
      <c r="AN477" s="3"/>
      <c r="AO477" s="3"/>
      <c r="AP477" s="3"/>
      <c r="AQ477" s="3"/>
      <c r="AR477" s="3"/>
      <c r="AS477" s="3"/>
      <c r="AT477" s="3"/>
    </row>
    <row r="478" spans="1:46" ht="15.75" customHeight="1" x14ac:dyDescent="0.15">
      <c r="A478" s="4"/>
      <c r="B478" s="4"/>
      <c r="C478" s="12"/>
      <c r="D478" s="12"/>
      <c r="E478" s="70">
        <f t="shared" si="186"/>
        <v>0</v>
      </c>
      <c r="F478" s="70">
        <f t="shared" si="187"/>
        <v>0</v>
      </c>
      <c r="G478" s="12"/>
      <c r="H478" s="12"/>
      <c r="I478" s="3"/>
      <c r="J478" s="7"/>
      <c r="K478" s="2"/>
      <c r="L478" s="2"/>
      <c r="M478" s="2"/>
      <c r="N478" s="2"/>
      <c r="O478" s="2"/>
      <c r="P478" s="2"/>
      <c r="Q478" s="92">
        <f t="shared" si="184"/>
        <v>0</v>
      </c>
      <c r="R478" s="3"/>
      <c r="S478" s="8"/>
      <c r="T478" s="95"/>
      <c r="U478" s="2"/>
      <c r="V478" s="10"/>
      <c r="W478" s="8"/>
      <c r="X478" s="10"/>
      <c r="Y478" s="93">
        <f t="shared" si="185"/>
        <v>0</v>
      </c>
      <c r="Z478" s="10"/>
      <c r="AA478" s="10">
        <f t="shared" si="188"/>
        <v>0</v>
      </c>
      <c r="AB478" s="10"/>
      <c r="AC478" s="10"/>
      <c r="AD478" s="10"/>
      <c r="AE478" s="1"/>
      <c r="AF478" s="1"/>
      <c r="AG478" s="1"/>
      <c r="AH478" s="1"/>
      <c r="AI478" s="1"/>
      <c r="AJ478" s="1"/>
      <c r="AK478" s="5"/>
      <c r="AL478" s="6"/>
      <c r="AM478" s="3"/>
      <c r="AN478" s="3"/>
      <c r="AO478" s="3"/>
      <c r="AP478" s="3"/>
      <c r="AQ478" s="3"/>
      <c r="AR478" s="3"/>
      <c r="AS478" s="3"/>
      <c r="AT478" s="3"/>
    </row>
    <row r="479" spans="1:46" ht="15.75" customHeight="1" x14ac:dyDescent="0.15">
      <c r="A479" s="4"/>
      <c r="B479" s="4"/>
      <c r="C479" s="12"/>
      <c r="D479" s="12"/>
      <c r="E479" s="70">
        <f t="shared" si="186"/>
        <v>0</v>
      </c>
      <c r="F479" s="70">
        <f t="shared" si="187"/>
        <v>0</v>
      </c>
      <c r="G479" s="12"/>
      <c r="H479" s="12"/>
      <c r="I479" s="3"/>
      <c r="J479" s="7"/>
      <c r="K479" s="2"/>
      <c r="L479" s="2"/>
      <c r="M479" s="2"/>
      <c r="N479" s="2"/>
      <c r="O479" s="2"/>
      <c r="P479" s="2"/>
      <c r="Q479" s="92">
        <f t="shared" si="184"/>
        <v>0</v>
      </c>
      <c r="R479" s="3"/>
      <c r="S479" s="8"/>
      <c r="T479" s="95"/>
      <c r="U479" s="2"/>
      <c r="V479" s="10"/>
      <c r="W479" s="8"/>
      <c r="X479" s="10"/>
      <c r="Y479" s="93">
        <f t="shared" si="185"/>
        <v>0</v>
      </c>
      <c r="Z479" s="10"/>
      <c r="AA479" s="10">
        <f t="shared" si="188"/>
        <v>0</v>
      </c>
      <c r="AB479" s="10"/>
      <c r="AC479" s="10"/>
      <c r="AD479" s="10"/>
      <c r="AE479" s="1"/>
      <c r="AF479" s="1"/>
      <c r="AG479" s="1"/>
      <c r="AH479" s="1"/>
      <c r="AI479" s="1"/>
      <c r="AJ479" s="1"/>
      <c r="AK479" s="5"/>
      <c r="AL479" s="6"/>
      <c r="AM479" s="3"/>
      <c r="AN479" s="3"/>
      <c r="AO479" s="3"/>
      <c r="AP479" s="3"/>
      <c r="AQ479" s="3"/>
      <c r="AR479" s="3"/>
      <c r="AS479" s="3"/>
      <c r="AT479" s="3"/>
    </row>
    <row r="480" spans="1:46" ht="15.75" customHeight="1" x14ac:dyDescent="0.15">
      <c r="A480" s="4"/>
      <c r="B480" s="4"/>
      <c r="C480" s="12"/>
      <c r="D480" s="12"/>
      <c r="E480" s="70">
        <f t="shared" si="186"/>
        <v>0</v>
      </c>
      <c r="F480" s="70">
        <f t="shared" si="187"/>
        <v>0</v>
      </c>
      <c r="G480" s="12"/>
      <c r="H480" s="12"/>
      <c r="I480" s="3"/>
      <c r="J480" s="7"/>
      <c r="K480" s="2"/>
      <c r="L480" s="2"/>
      <c r="M480" s="2"/>
      <c r="N480" s="2"/>
      <c r="O480" s="2"/>
      <c r="P480" s="2"/>
      <c r="Q480" s="92">
        <f t="shared" si="184"/>
        <v>0</v>
      </c>
      <c r="R480" s="3"/>
      <c r="S480" s="8"/>
      <c r="T480" s="95"/>
      <c r="U480" s="2"/>
      <c r="V480" s="10"/>
      <c r="W480" s="8"/>
      <c r="X480" s="10"/>
      <c r="Y480" s="93">
        <f t="shared" si="185"/>
        <v>0</v>
      </c>
      <c r="Z480" s="10"/>
      <c r="AA480" s="10">
        <f t="shared" si="188"/>
        <v>0</v>
      </c>
      <c r="AB480" s="10"/>
      <c r="AC480" s="10"/>
      <c r="AD480" s="10"/>
      <c r="AE480" s="1"/>
      <c r="AF480" s="1"/>
      <c r="AG480" s="1"/>
      <c r="AH480" s="1"/>
      <c r="AI480" s="1"/>
      <c r="AJ480" s="1"/>
      <c r="AK480" s="5"/>
      <c r="AL480" s="6"/>
      <c r="AM480" s="3"/>
      <c r="AN480" s="3"/>
      <c r="AO480" s="3"/>
      <c r="AP480" s="3"/>
      <c r="AQ480" s="3"/>
      <c r="AR480" s="3"/>
      <c r="AS480" s="3"/>
      <c r="AT480" s="3"/>
    </row>
    <row r="481" spans="1:46" ht="15.75" customHeight="1" x14ac:dyDescent="0.15">
      <c r="A481" s="4"/>
      <c r="B481" s="4"/>
      <c r="C481" s="12"/>
      <c r="D481" s="12"/>
      <c r="E481" s="70">
        <f t="shared" si="186"/>
        <v>0</v>
      </c>
      <c r="F481" s="70">
        <f t="shared" si="187"/>
        <v>0</v>
      </c>
      <c r="G481" s="12"/>
      <c r="H481" s="12"/>
      <c r="I481" s="3"/>
      <c r="J481" s="7"/>
      <c r="K481" s="2"/>
      <c r="L481" s="2"/>
      <c r="M481" s="2"/>
      <c r="N481" s="2"/>
      <c r="O481" s="2"/>
      <c r="P481" s="2"/>
      <c r="Q481" s="92">
        <f t="shared" si="184"/>
        <v>0</v>
      </c>
      <c r="R481" s="3"/>
      <c r="S481" s="8"/>
      <c r="T481" s="95"/>
      <c r="U481" s="2"/>
      <c r="V481" s="10"/>
      <c r="W481" s="8"/>
      <c r="X481" s="10"/>
      <c r="Y481" s="93">
        <f t="shared" si="185"/>
        <v>0</v>
      </c>
      <c r="Z481" s="10"/>
      <c r="AA481" s="10">
        <f t="shared" si="188"/>
        <v>0</v>
      </c>
      <c r="AB481" s="10"/>
      <c r="AC481" s="10"/>
      <c r="AD481" s="10"/>
      <c r="AE481" s="1"/>
      <c r="AF481" s="1"/>
      <c r="AG481" s="1"/>
      <c r="AH481" s="1"/>
      <c r="AI481" s="1"/>
      <c r="AJ481" s="1"/>
      <c r="AK481" s="5"/>
      <c r="AL481" s="6"/>
      <c r="AM481" s="3"/>
      <c r="AN481" s="3"/>
      <c r="AO481" s="3"/>
      <c r="AP481" s="3"/>
      <c r="AQ481" s="3"/>
      <c r="AR481" s="3"/>
      <c r="AS481" s="3"/>
      <c r="AT481" s="3"/>
    </row>
    <row r="482" spans="1:46" ht="15.75" customHeight="1" x14ac:dyDescent="0.15">
      <c r="A482" s="4"/>
      <c r="B482" s="4"/>
      <c r="C482" s="12"/>
      <c r="D482" s="12"/>
      <c r="E482" s="70">
        <f t="shared" si="186"/>
        <v>0</v>
      </c>
      <c r="F482" s="70">
        <f t="shared" si="187"/>
        <v>0</v>
      </c>
      <c r="G482" s="12"/>
      <c r="H482" s="12"/>
      <c r="I482" s="3"/>
      <c r="J482" s="7"/>
      <c r="K482" s="2"/>
      <c r="L482" s="2"/>
      <c r="M482" s="2"/>
      <c r="N482" s="2"/>
      <c r="O482" s="2"/>
      <c r="P482" s="2"/>
      <c r="Q482" s="92">
        <f t="shared" si="184"/>
        <v>0</v>
      </c>
      <c r="R482" s="3"/>
      <c r="S482" s="8"/>
      <c r="T482" s="95"/>
      <c r="U482" s="2"/>
      <c r="V482" s="10"/>
      <c r="W482" s="8"/>
      <c r="X482" s="10"/>
      <c r="Y482" s="93">
        <f t="shared" si="185"/>
        <v>0</v>
      </c>
      <c r="Z482" s="10"/>
      <c r="AA482" s="10">
        <f t="shared" si="188"/>
        <v>0</v>
      </c>
      <c r="AB482" s="10"/>
      <c r="AC482" s="10"/>
      <c r="AD482" s="10"/>
      <c r="AE482" s="1"/>
      <c r="AF482" s="1"/>
      <c r="AG482" s="1"/>
      <c r="AH482" s="1"/>
      <c r="AI482" s="1"/>
      <c r="AJ482" s="1"/>
      <c r="AK482" s="5"/>
      <c r="AL482" s="6"/>
      <c r="AM482" s="3"/>
      <c r="AN482" s="3"/>
      <c r="AO482" s="3"/>
      <c r="AP482" s="3"/>
      <c r="AQ482" s="3"/>
      <c r="AR482" s="3"/>
      <c r="AS482" s="3"/>
      <c r="AT482" s="3"/>
    </row>
    <row r="483" spans="1:46" ht="15.75" customHeight="1" x14ac:dyDescent="0.15">
      <c r="A483" s="4"/>
      <c r="B483" s="4"/>
      <c r="C483" s="12"/>
      <c r="D483" s="12"/>
      <c r="E483" s="70">
        <f t="shared" si="186"/>
        <v>0</v>
      </c>
      <c r="F483" s="70">
        <f t="shared" si="187"/>
        <v>0</v>
      </c>
      <c r="G483" s="12"/>
      <c r="H483" s="12"/>
      <c r="I483" s="3"/>
      <c r="J483" s="7"/>
      <c r="K483" s="2"/>
      <c r="L483" s="2"/>
      <c r="M483" s="2"/>
      <c r="N483" s="2"/>
      <c r="O483" s="2"/>
      <c r="P483" s="2"/>
      <c r="Q483" s="92">
        <f t="shared" si="184"/>
        <v>0</v>
      </c>
      <c r="R483" s="3"/>
      <c r="S483" s="8"/>
      <c r="T483" s="95"/>
      <c r="U483" s="2"/>
      <c r="V483" s="10"/>
      <c r="W483" s="8"/>
      <c r="X483" s="10"/>
      <c r="Y483" s="93">
        <f t="shared" si="185"/>
        <v>0</v>
      </c>
      <c r="Z483" s="10"/>
      <c r="AA483" s="10">
        <f t="shared" si="188"/>
        <v>0</v>
      </c>
      <c r="AB483" s="10"/>
      <c r="AC483" s="10"/>
      <c r="AD483" s="10"/>
      <c r="AE483" s="1"/>
      <c r="AF483" s="1"/>
      <c r="AG483" s="1"/>
      <c r="AH483" s="1"/>
      <c r="AI483" s="1"/>
      <c r="AJ483" s="1"/>
      <c r="AK483" s="5"/>
      <c r="AL483" s="6"/>
      <c r="AM483" s="3"/>
      <c r="AN483" s="3"/>
      <c r="AO483" s="3"/>
      <c r="AP483" s="3"/>
      <c r="AQ483" s="3"/>
      <c r="AR483" s="3"/>
      <c r="AS483" s="3"/>
      <c r="AT483" s="3"/>
    </row>
    <row r="484" spans="1:46" ht="15.75" customHeight="1" x14ac:dyDescent="0.15">
      <c r="A484" s="4"/>
      <c r="B484" s="4"/>
      <c r="C484" s="12"/>
      <c r="D484" s="12"/>
      <c r="E484" s="70">
        <f t="shared" si="186"/>
        <v>0</v>
      </c>
      <c r="F484" s="70">
        <f t="shared" si="187"/>
        <v>0</v>
      </c>
      <c r="G484" s="12"/>
      <c r="H484" s="12"/>
      <c r="I484" s="3"/>
      <c r="J484" s="7"/>
      <c r="K484" s="2"/>
      <c r="L484" s="2"/>
      <c r="M484" s="2"/>
      <c r="N484" s="2"/>
      <c r="O484" s="2"/>
      <c r="P484" s="2"/>
      <c r="Q484" s="92">
        <f t="shared" si="184"/>
        <v>0</v>
      </c>
      <c r="R484" s="3"/>
      <c r="S484" s="8"/>
      <c r="T484" s="95"/>
      <c r="U484" s="2"/>
      <c r="V484" s="10"/>
      <c r="W484" s="8"/>
      <c r="X484" s="10"/>
      <c r="Y484" s="93">
        <f t="shared" si="185"/>
        <v>0</v>
      </c>
      <c r="Z484" s="10"/>
      <c r="AA484" s="10">
        <f t="shared" si="188"/>
        <v>0</v>
      </c>
      <c r="AB484" s="10"/>
      <c r="AC484" s="10"/>
      <c r="AD484" s="10"/>
      <c r="AE484" s="1"/>
      <c r="AF484" s="1"/>
      <c r="AG484" s="1"/>
      <c r="AH484" s="1"/>
      <c r="AI484" s="1"/>
      <c r="AJ484" s="1"/>
      <c r="AK484" s="5"/>
      <c r="AL484" s="6"/>
      <c r="AM484" s="3"/>
      <c r="AN484" s="3"/>
      <c r="AO484" s="3"/>
      <c r="AP484" s="3"/>
      <c r="AQ484" s="3"/>
      <c r="AR484" s="3"/>
      <c r="AS484" s="3"/>
      <c r="AT484" s="3"/>
    </row>
    <row r="485" spans="1:46" ht="15.75" customHeight="1" x14ac:dyDescent="0.15">
      <c r="A485" s="4"/>
      <c r="B485" s="4"/>
      <c r="C485" s="12"/>
      <c r="D485" s="12"/>
      <c r="E485" s="70">
        <f t="shared" si="186"/>
        <v>0</v>
      </c>
      <c r="F485" s="70">
        <f t="shared" si="187"/>
        <v>0</v>
      </c>
      <c r="G485" s="12"/>
      <c r="H485" s="12"/>
      <c r="I485" s="3"/>
      <c r="J485" s="7"/>
      <c r="K485" s="2"/>
      <c r="L485" s="2"/>
      <c r="M485" s="2"/>
      <c r="N485" s="2"/>
      <c r="O485" s="2"/>
      <c r="P485" s="2"/>
      <c r="Q485" s="92">
        <f t="shared" si="184"/>
        <v>0</v>
      </c>
      <c r="R485" s="3"/>
      <c r="S485" s="8"/>
      <c r="T485" s="95"/>
      <c r="U485" s="2"/>
      <c r="V485" s="10"/>
      <c r="W485" s="8"/>
      <c r="X485" s="10"/>
      <c r="Y485" s="93">
        <f t="shared" si="185"/>
        <v>0</v>
      </c>
      <c r="Z485" s="10"/>
      <c r="AA485" s="10">
        <f t="shared" si="188"/>
        <v>0</v>
      </c>
      <c r="AB485" s="10"/>
      <c r="AC485" s="10"/>
      <c r="AD485" s="10"/>
      <c r="AE485" s="1"/>
      <c r="AF485" s="1"/>
      <c r="AG485" s="1"/>
      <c r="AH485" s="1"/>
      <c r="AI485" s="1"/>
      <c r="AJ485" s="1"/>
      <c r="AK485" s="5"/>
      <c r="AL485" s="6"/>
      <c r="AM485" s="3"/>
      <c r="AN485" s="3"/>
      <c r="AO485" s="3"/>
      <c r="AP485" s="3"/>
      <c r="AQ485" s="3"/>
      <c r="AR485" s="3"/>
      <c r="AS485" s="3"/>
      <c r="AT485" s="3"/>
    </row>
    <row r="486" spans="1:46" ht="15.75" customHeight="1" x14ac:dyDescent="0.15">
      <c r="A486" s="4"/>
      <c r="B486" s="4"/>
      <c r="C486" s="12"/>
      <c r="D486" s="12"/>
      <c r="E486" s="70">
        <f t="shared" si="186"/>
        <v>0</v>
      </c>
      <c r="F486" s="70">
        <f t="shared" si="187"/>
        <v>0</v>
      </c>
      <c r="G486" s="12"/>
      <c r="H486" s="12"/>
      <c r="I486" s="3"/>
      <c r="J486" s="7"/>
      <c r="K486" s="2"/>
      <c r="L486" s="2"/>
      <c r="M486" s="2"/>
      <c r="N486" s="2"/>
      <c r="O486" s="2"/>
      <c r="P486" s="2"/>
      <c r="Q486" s="92">
        <f t="shared" si="184"/>
        <v>0</v>
      </c>
      <c r="R486" s="3"/>
      <c r="S486" s="8"/>
      <c r="T486" s="95"/>
      <c r="U486" s="2"/>
      <c r="V486" s="10"/>
      <c r="W486" s="8"/>
      <c r="X486" s="10"/>
      <c r="Y486" s="93">
        <f t="shared" si="185"/>
        <v>0</v>
      </c>
      <c r="Z486" s="10"/>
      <c r="AA486" s="10">
        <f t="shared" si="188"/>
        <v>0</v>
      </c>
      <c r="AB486" s="10"/>
      <c r="AC486" s="10"/>
      <c r="AD486" s="10"/>
      <c r="AE486" s="1"/>
      <c r="AF486" s="1"/>
      <c r="AG486" s="1"/>
      <c r="AH486" s="1"/>
      <c r="AI486" s="1"/>
      <c r="AJ486" s="1"/>
      <c r="AK486" s="5"/>
      <c r="AL486" s="6"/>
      <c r="AM486" s="3"/>
      <c r="AN486" s="3"/>
      <c r="AO486" s="3"/>
      <c r="AP486" s="3"/>
      <c r="AQ486" s="3"/>
      <c r="AR486" s="3"/>
      <c r="AS486" s="3"/>
      <c r="AT486" s="3"/>
    </row>
    <row r="487" spans="1:46" ht="15.75" customHeight="1" x14ac:dyDescent="0.15">
      <c r="A487" s="4"/>
      <c r="B487" s="4"/>
      <c r="C487" s="12"/>
      <c r="D487" s="12"/>
      <c r="E487" s="70">
        <f t="shared" si="186"/>
        <v>0</v>
      </c>
      <c r="F487" s="70">
        <f t="shared" si="187"/>
        <v>0</v>
      </c>
      <c r="G487" s="12"/>
      <c r="H487" s="12"/>
      <c r="I487" s="3"/>
      <c r="J487" s="7"/>
      <c r="K487" s="2"/>
      <c r="L487" s="2"/>
      <c r="M487" s="2"/>
      <c r="N487" s="2"/>
      <c r="O487" s="2"/>
      <c r="P487" s="2"/>
      <c r="Q487" s="92">
        <f t="shared" si="184"/>
        <v>0</v>
      </c>
      <c r="R487" s="3"/>
      <c r="S487" s="8"/>
      <c r="T487" s="95"/>
      <c r="U487" s="2"/>
      <c r="V487" s="10"/>
      <c r="W487" s="8"/>
      <c r="X487" s="10"/>
      <c r="Y487" s="93">
        <f t="shared" si="185"/>
        <v>0</v>
      </c>
      <c r="Z487" s="10"/>
      <c r="AA487" s="10">
        <f t="shared" si="188"/>
        <v>0</v>
      </c>
      <c r="AB487" s="10"/>
      <c r="AC487" s="10"/>
      <c r="AD487" s="10"/>
      <c r="AE487" s="1"/>
      <c r="AF487" s="1"/>
      <c r="AG487" s="1"/>
      <c r="AH487" s="1"/>
      <c r="AI487" s="1"/>
      <c r="AJ487" s="1"/>
      <c r="AK487" s="5"/>
      <c r="AL487" s="6"/>
      <c r="AM487" s="3"/>
      <c r="AN487" s="3"/>
      <c r="AO487" s="3"/>
      <c r="AP487" s="3"/>
      <c r="AQ487" s="3"/>
      <c r="AR487" s="3"/>
      <c r="AS487" s="3"/>
      <c r="AT487" s="3"/>
    </row>
    <row r="488" spans="1:46" ht="15.75" customHeight="1" x14ac:dyDescent="0.15">
      <c r="A488" s="4"/>
      <c r="B488" s="4"/>
      <c r="C488" s="12"/>
      <c r="D488" s="12"/>
      <c r="E488" s="70">
        <f t="shared" si="186"/>
        <v>0</v>
      </c>
      <c r="F488" s="70">
        <f t="shared" si="187"/>
        <v>0</v>
      </c>
      <c r="G488" s="12"/>
      <c r="H488" s="12"/>
      <c r="I488" s="3"/>
      <c r="J488" s="7"/>
      <c r="K488" s="2"/>
      <c r="L488" s="2"/>
      <c r="M488" s="2"/>
      <c r="N488" s="2"/>
      <c r="O488" s="2"/>
      <c r="P488" s="2"/>
      <c r="Q488" s="92">
        <f t="shared" si="184"/>
        <v>0</v>
      </c>
      <c r="R488" s="3"/>
      <c r="S488" s="8"/>
      <c r="T488" s="95"/>
      <c r="U488" s="2"/>
      <c r="V488" s="10"/>
      <c r="W488" s="8"/>
      <c r="X488" s="10"/>
      <c r="Y488" s="93">
        <f t="shared" si="185"/>
        <v>0</v>
      </c>
      <c r="Z488" s="10"/>
      <c r="AA488" s="10">
        <f t="shared" si="188"/>
        <v>0</v>
      </c>
      <c r="AB488" s="10"/>
      <c r="AC488" s="10"/>
      <c r="AD488" s="10"/>
      <c r="AE488" s="1"/>
      <c r="AF488" s="1"/>
      <c r="AG488" s="1"/>
      <c r="AH488" s="1"/>
      <c r="AI488" s="1"/>
      <c r="AJ488" s="1"/>
      <c r="AK488" s="5"/>
      <c r="AL488" s="6"/>
      <c r="AM488" s="3"/>
      <c r="AN488" s="3"/>
      <c r="AO488" s="3"/>
      <c r="AP488" s="3"/>
      <c r="AQ488" s="3"/>
      <c r="AR488" s="3"/>
      <c r="AS488" s="3"/>
      <c r="AT488" s="3"/>
    </row>
    <row r="489" spans="1:46" ht="15.75" customHeight="1" x14ac:dyDescent="0.15">
      <c r="A489" s="4"/>
      <c r="B489" s="4"/>
      <c r="C489" s="12"/>
      <c r="D489" s="12"/>
      <c r="E489" s="70">
        <f t="shared" si="186"/>
        <v>0</v>
      </c>
      <c r="F489" s="70">
        <f t="shared" si="187"/>
        <v>0</v>
      </c>
      <c r="G489" s="12"/>
      <c r="H489" s="12"/>
      <c r="I489" s="3"/>
      <c r="J489" s="7"/>
      <c r="K489" s="2"/>
      <c r="L489" s="2"/>
      <c r="M489" s="2"/>
      <c r="N489" s="2"/>
      <c r="O489" s="2"/>
      <c r="P489" s="2"/>
      <c r="Q489" s="92">
        <f t="shared" si="184"/>
        <v>0</v>
      </c>
      <c r="R489" s="3"/>
      <c r="S489" s="8"/>
      <c r="T489" s="95"/>
      <c r="U489" s="2"/>
      <c r="V489" s="10"/>
      <c r="W489" s="8"/>
      <c r="X489" s="10"/>
      <c r="Y489" s="93">
        <f t="shared" si="185"/>
        <v>0</v>
      </c>
      <c r="Z489" s="10"/>
      <c r="AA489" s="10">
        <f t="shared" si="188"/>
        <v>0</v>
      </c>
      <c r="AB489" s="10"/>
      <c r="AC489" s="10"/>
      <c r="AD489" s="10"/>
      <c r="AE489" s="1"/>
      <c r="AF489" s="1"/>
      <c r="AG489" s="1"/>
      <c r="AH489" s="1"/>
      <c r="AI489" s="1"/>
      <c r="AJ489" s="1"/>
      <c r="AK489" s="5"/>
      <c r="AL489" s="6"/>
      <c r="AM489" s="3"/>
      <c r="AN489" s="3"/>
      <c r="AO489" s="3"/>
      <c r="AP489" s="3"/>
      <c r="AQ489" s="3"/>
      <c r="AR489" s="3"/>
      <c r="AS489" s="3"/>
      <c r="AT489" s="3"/>
    </row>
    <row r="490" spans="1:46" ht="15.75" customHeight="1" x14ac:dyDescent="0.15">
      <c r="A490" s="4"/>
      <c r="B490" s="4"/>
      <c r="C490" s="12"/>
      <c r="D490" s="12"/>
      <c r="E490" s="70">
        <f t="shared" si="186"/>
        <v>0</v>
      </c>
      <c r="F490" s="70">
        <f t="shared" si="187"/>
        <v>0</v>
      </c>
      <c r="G490" s="12"/>
      <c r="H490" s="12"/>
      <c r="I490" s="3"/>
      <c r="J490" s="7"/>
      <c r="K490" s="2"/>
      <c r="L490" s="2"/>
      <c r="M490" s="2"/>
      <c r="N490" s="2"/>
      <c r="O490" s="2"/>
      <c r="P490" s="2"/>
      <c r="Q490" s="92">
        <f t="shared" si="184"/>
        <v>0</v>
      </c>
      <c r="R490" s="3"/>
      <c r="S490" s="8"/>
      <c r="T490" s="95"/>
      <c r="U490" s="2"/>
      <c r="V490" s="10"/>
      <c r="W490" s="8"/>
      <c r="X490" s="10"/>
      <c r="Y490" s="93">
        <f t="shared" si="185"/>
        <v>0</v>
      </c>
      <c r="Z490" s="10"/>
      <c r="AA490" s="10">
        <f t="shared" si="188"/>
        <v>0</v>
      </c>
      <c r="AB490" s="10"/>
      <c r="AC490" s="10"/>
      <c r="AD490" s="10"/>
      <c r="AE490" s="1"/>
      <c r="AF490" s="1"/>
      <c r="AG490" s="1"/>
      <c r="AH490" s="1"/>
      <c r="AI490" s="1"/>
      <c r="AJ490" s="1"/>
      <c r="AK490" s="5"/>
      <c r="AL490" s="6"/>
      <c r="AM490" s="3"/>
      <c r="AN490" s="3"/>
      <c r="AO490" s="3"/>
      <c r="AP490" s="3"/>
      <c r="AQ490" s="3"/>
      <c r="AR490" s="3"/>
      <c r="AS490" s="3"/>
      <c r="AT490" s="3"/>
    </row>
    <row r="491" spans="1:46" ht="15.75" customHeight="1" x14ac:dyDescent="0.15">
      <c r="A491" s="4"/>
      <c r="B491" s="4"/>
      <c r="C491" s="12"/>
      <c r="D491" s="12"/>
      <c r="E491" s="70">
        <f t="shared" si="186"/>
        <v>0</v>
      </c>
      <c r="F491" s="70">
        <f t="shared" si="187"/>
        <v>0</v>
      </c>
      <c r="G491" s="12"/>
      <c r="H491" s="12"/>
      <c r="I491" s="3"/>
      <c r="J491" s="7"/>
      <c r="K491" s="2"/>
      <c r="L491" s="2"/>
      <c r="M491" s="2"/>
      <c r="N491" s="2"/>
      <c r="O491" s="2"/>
      <c r="P491" s="2"/>
      <c r="Q491" s="92">
        <f t="shared" si="184"/>
        <v>0</v>
      </c>
      <c r="R491" s="3"/>
      <c r="S491" s="8"/>
      <c r="T491" s="95"/>
      <c r="U491" s="2"/>
      <c r="V491" s="10"/>
      <c r="W491" s="8"/>
      <c r="X491" s="10"/>
      <c r="Y491" s="93">
        <f t="shared" si="185"/>
        <v>0</v>
      </c>
      <c r="Z491" s="10"/>
      <c r="AA491" s="10">
        <f t="shared" si="188"/>
        <v>0</v>
      </c>
      <c r="AB491" s="10"/>
      <c r="AC491" s="10"/>
      <c r="AD491" s="10"/>
      <c r="AE491" s="1"/>
      <c r="AF491" s="1"/>
      <c r="AG491" s="1"/>
      <c r="AH491" s="1"/>
      <c r="AI491" s="1"/>
      <c r="AJ491" s="1"/>
      <c r="AK491" s="5"/>
      <c r="AL491" s="6"/>
      <c r="AM491" s="3"/>
      <c r="AN491" s="3"/>
      <c r="AO491" s="3"/>
      <c r="AP491" s="3"/>
      <c r="AQ491" s="3"/>
      <c r="AR491" s="3"/>
      <c r="AS491" s="3"/>
      <c r="AT491" s="3"/>
    </row>
    <row r="492" spans="1:46" ht="15.75" customHeight="1" x14ac:dyDescent="0.15">
      <c r="A492" s="4"/>
      <c r="B492" s="4"/>
      <c r="C492" s="12"/>
      <c r="D492" s="12"/>
      <c r="E492" s="70">
        <f t="shared" si="186"/>
        <v>0</v>
      </c>
      <c r="F492" s="70">
        <f t="shared" si="187"/>
        <v>0</v>
      </c>
      <c r="G492" s="12"/>
      <c r="H492" s="12"/>
      <c r="I492" s="3"/>
      <c r="J492" s="7"/>
      <c r="K492" s="2"/>
      <c r="L492" s="2"/>
      <c r="M492" s="2"/>
      <c r="N492" s="2"/>
      <c r="O492" s="2"/>
      <c r="P492" s="2"/>
      <c r="Q492" s="92">
        <f t="shared" si="184"/>
        <v>0</v>
      </c>
      <c r="R492" s="3"/>
      <c r="S492" s="8"/>
      <c r="T492" s="95"/>
      <c r="U492" s="2"/>
      <c r="V492" s="10"/>
      <c r="W492" s="8"/>
      <c r="X492" s="10"/>
      <c r="Y492" s="93">
        <f t="shared" si="185"/>
        <v>0</v>
      </c>
      <c r="Z492" s="10"/>
      <c r="AA492" s="10">
        <f t="shared" si="188"/>
        <v>0</v>
      </c>
      <c r="AB492" s="10"/>
      <c r="AC492" s="10"/>
      <c r="AD492" s="10"/>
      <c r="AE492" s="1"/>
      <c r="AF492" s="1"/>
      <c r="AG492" s="1"/>
      <c r="AH492" s="1"/>
      <c r="AI492" s="1"/>
      <c r="AJ492" s="1"/>
      <c r="AK492" s="5"/>
      <c r="AL492" s="6"/>
      <c r="AM492" s="3"/>
      <c r="AN492" s="3"/>
      <c r="AO492" s="3"/>
      <c r="AP492" s="3"/>
      <c r="AQ492" s="3"/>
      <c r="AR492" s="3"/>
      <c r="AS492" s="3"/>
      <c r="AT492" s="3"/>
    </row>
    <row r="493" spans="1:46" ht="15.75" customHeight="1" x14ac:dyDescent="0.15">
      <c r="A493" s="4"/>
      <c r="B493" s="4"/>
      <c r="C493" s="12"/>
      <c r="D493" s="12"/>
      <c r="E493" s="70">
        <f t="shared" si="186"/>
        <v>0</v>
      </c>
      <c r="F493" s="70">
        <f t="shared" si="187"/>
        <v>0</v>
      </c>
      <c r="G493" s="12"/>
      <c r="H493" s="12"/>
      <c r="I493" s="3"/>
      <c r="J493" s="7"/>
      <c r="K493" s="2"/>
      <c r="L493" s="2"/>
      <c r="M493" s="2"/>
      <c r="N493" s="2"/>
      <c r="O493" s="2"/>
      <c r="P493" s="2"/>
      <c r="Q493" s="92">
        <f t="shared" si="184"/>
        <v>0</v>
      </c>
      <c r="R493" s="3"/>
      <c r="S493" s="8"/>
      <c r="T493" s="95"/>
      <c r="U493" s="2"/>
      <c r="V493" s="10"/>
      <c r="W493" s="8"/>
      <c r="X493" s="10"/>
      <c r="Y493" s="93">
        <f t="shared" si="185"/>
        <v>0</v>
      </c>
      <c r="Z493" s="10"/>
      <c r="AA493" s="10">
        <f t="shared" si="188"/>
        <v>0</v>
      </c>
      <c r="AB493" s="10"/>
      <c r="AC493" s="10"/>
      <c r="AD493" s="10"/>
      <c r="AE493" s="1"/>
      <c r="AF493" s="1"/>
      <c r="AG493" s="1"/>
      <c r="AH493" s="1"/>
      <c r="AI493" s="1"/>
      <c r="AJ493" s="1"/>
      <c r="AK493" s="5"/>
      <c r="AL493" s="6"/>
      <c r="AM493" s="3"/>
      <c r="AN493" s="3"/>
      <c r="AO493" s="3"/>
      <c r="AP493" s="3"/>
      <c r="AQ493" s="3"/>
      <c r="AR493" s="3"/>
      <c r="AS493" s="3"/>
      <c r="AT493" s="3"/>
    </row>
    <row r="494" spans="1:46" ht="15.75" customHeight="1" x14ac:dyDescent="0.15">
      <c r="A494" s="4"/>
      <c r="B494" s="4"/>
      <c r="C494" s="12"/>
      <c r="D494" s="12"/>
      <c r="E494" s="70">
        <f t="shared" si="186"/>
        <v>0</v>
      </c>
      <c r="F494" s="70">
        <f t="shared" si="187"/>
        <v>0</v>
      </c>
      <c r="G494" s="12"/>
      <c r="H494" s="12"/>
      <c r="I494" s="3"/>
      <c r="J494" s="7"/>
      <c r="K494" s="2"/>
      <c r="L494" s="2"/>
      <c r="M494" s="2"/>
      <c r="N494" s="2"/>
      <c r="O494" s="2"/>
      <c r="P494" s="2"/>
      <c r="Q494" s="92">
        <f t="shared" si="184"/>
        <v>0</v>
      </c>
      <c r="R494" s="3"/>
      <c r="S494" s="8"/>
      <c r="T494" s="95"/>
      <c r="U494" s="2"/>
      <c r="V494" s="10"/>
      <c r="W494" s="8"/>
      <c r="X494" s="10"/>
      <c r="Y494" s="93">
        <f t="shared" si="185"/>
        <v>0</v>
      </c>
      <c r="Z494" s="10"/>
      <c r="AA494" s="10">
        <f t="shared" si="188"/>
        <v>0</v>
      </c>
      <c r="AB494" s="10"/>
      <c r="AC494" s="10"/>
      <c r="AD494" s="10"/>
      <c r="AE494" s="1"/>
      <c r="AF494" s="1"/>
      <c r="AG494" s="1"/>
      <c r="AH494" s="1"/>
      <c r="AI494" s="1"/>
      <c r="AJ494" s="1"/>
      <c r="AK494" s="5"/>
      <c r="AL494" s="6"/>
      <c r="AM494" s="3"/>
      <c r="AN494" s="3"/>
      <c r="AO494" s="3"/>
      <c r="AP494" s="3"/>
      <c r="AQ494" s="3"/>
      <c r="AR494" s="3"/>
      <c r="AS494" s="3"/>
      <c r="AT494" s="3"/>
    </row>
    <row r="495" spans="1:46" ht="15.75" customHeight="1" x14ac:dyDescent="0.15">
      <c r="A495" s="4"/>
      <c r="B495" s="4"/>
      <c r="C495" s="12"/>
      <c r="D495" s="12"/>
      <c r="E495" s="70">
        <f t="shared" si="186"/>
        <v>0</v>
      </c>
      <c r="F495" s="70">
        <f t="shared" si="187"/>
        <v>0</v>
      </c>
      <c r="G495" s="12"/>
      <c r="H495" s="12"/>
      <c r="I495" s="3"/>
      <c r="J495" s="7"/>
      <c r="K495" s="2"/>
      <c r="L495" s="2"/>
      <c r="M495" s="2"/>
      <c r="N495" s="2"/>
      <c r="O495" s="2"/>
      <c r="P495" s="2"/>
      <c r="Q495" s="92">
        <f t="shared" si="184"/>
        <v>0</v>
      </c>
      <c r="R495" s="3"/>
      <c r="S495" s="8"/>
      <c r="T495" s="95"/>
      <c r="U495" s="2"/>
      <c r="V495" s="10"/>
      <c r="W495" s="8"/>
      <c r="X495" s="10"/>
      <c r="Y495" s="93">
        <f t="shared" si="185"/>
        <v>0</v>
      </c>
      <c r="Z495" s="10"/>
      <c r="AA495" s="10">
        <f t="shared" si="188"/>
        <v>0</v>
      </c>
      <c r="AB495" s="10"/>
      <c r="AC495" s="10"/>
      <c r="AD495" s="10"/>
      <c r="AE495" s="1"/>
      <c r="AF495" s="1"/>
      <c r="AG495" s="1"/>
      <c r="AH495" s="1"/>
      <c r="AI495" s="1"/>
      <c r="AJ495" s="1"/>
      <c r="AK495" s="5"/>
      <c r="AL495" s="6"/>
      <c r="AM495" s="3"/>
      <c r="AN495" s="3"/>
      <c r="AO495" s="3"/>
      <c r="AP495" s="3"/>
      <c r="AQ495" s="3"/>
      <c r="AR495" s="3"/>
      <c r="AS495" s="3"/>
      <c r="AT495" s="3"/>
    </row>
    <row r="496" spans="1:46" ht="15.75" customHeight="1" x14ac:dyDescent="0.15">
      <c r="A496" s="4"/>
      <c r="B496" s="4"/>
      <c r="C496" s="12"/>
      <c r="D496" s="12"/>
      <c r="E496" s="70">
        <f t="shared" si="186"/>
        <v>0</v>
      </c>
      <c r="F496" s="70">
        <f t="shared" si="187"/>
        <v>0</v>
      </c>
      <c r="G496" s="12"/>
      <c r="H496" s="12"/>
      <c r="I496" s="3"/>
      <c r="J496" s="7"/>
      <c r="K496" s="2"/>
      <c r="L496" s="2"/>
      <c r="M496" s="2"/>
      <c r="N496" s="2"/>
      <c r="O496" s="2"/>
      <c r="P496" s="2"/>
      <c r="Q496" s="92">
        <f t="shared" si="184"/>
        <v>0</v>
      </c>
      <c r="R496" s="3"/>
      <c r="S496" s="8"/>
      <c r="T496" s="95"/>
      <c r="U496" s="2"/>
      <c r="V496" s="10"/>
      <c r="W496" s="8"/>
      <c r="X496" s="10"/>
      <c r="Y496" s="93">
        <f t="shared" si="185"/>
        <v>0</v>
      </c>
      <c r="Z496" s="10"/>
      <c r="AA496" s="10">
        <f t="shared" si="188"/>
        <v>0</v>
      </c>
      <c r="AB496" s="10"/>
      <c r="AC496" s="10"/>
      <c r="AD496" s="10"/>
      <c r="AE496" s="1"/>
      <c r="AF496" s="1"/>
      <c r="AG496" s="1"/>
      <c r="AH496" s="1"/>
      <c r="AI496" s="1"/>
      <c r="AJ496" s="1"/>
      <c r="AK496" s="5"/>
      <c r="AL496" s="6"/>
      <c r="AM496" s="3"/>
      <c r="AN496" s="3"/>
      <c r="AO496" s="3"/>
      <c r="AP496" s="3"/>
      <c r="AQ496" s="3"/>
      <c r="AR496" s="3"/>
      <c r="AS496" s="3"/>
      <c r="AT496" s="3"/>
    </row>
    <row r="497" spans="1:46" ht="15.75" customHeight="1" x14ac:dyDescent="0.15">
      <c r="A497" s="4"/>
      <c r="B497" s="4"/>
      <c r="C497" s="12"/>
      <c r="D497" s="12"/>
      <c r="E497" s="70">
        <f t="shared" si="186"/>
        <v>0</v>
      </c>
      <c r="F497" s="70">
        <f t="shared" si="187"/>
        <v>0</v>
      </c>
      <c r="G497" s="12"/>
      <c r="H497" s="12"/>
      <c r="I497" s="3"/>
      <c r="J497" s="7"/>
      <c r="K497" s="2"/>
      <c r="L497" s="2"/>
      <c r="M497" s="2"/>
      <c r="N497" s="2"/>
      <c r="O497" s="2"/>
      <c r="P497" s="2"/>
      <c r="Q497" s="92">
        <f t="shared" si="184"/>
        <v>0</v>
      </c>
      <c r="R497" s="3"/>
      <c r="S497" s="8"/>
      <c r="T497" s="95"/>
      <c r="U497" s="2"/>
      <c r="V497" s="10"/>
      <c r="W497" s="8"/>
      <c r="X497" s="10"/>
      <c r="Y497" s="93">
        <f t="shared" si="185"/>
        <v>0</v>
      </c>
      <c r="Z497" s="10"/>
      <c r="AA497" s="10">
        <f t="shared" si="188"/>
        <v>0</v>
      </c>
      <c r="AB497" s="10"/>
      <c r="AC497" s="10"/>
      <c r="AD497" s="10"/>
      <c r="AE497" s="1"/>
      <c r="AF497" s="1"/>
      <c r="AG497" s="1"/>
      <c r="AH497" s="1"/>
      <c r="AI497" s="1"/>
      <c r="AJ497" s="1"/>
      <c r="AK497" s="5"/>
      <c r="AL497" s="6"/>
      <c r="AM497" s="3"/>
      <c r="AN497" s="3"/>
      <c r="AO497" s="3"/>
      <c r="AP497" s="3"/>
      <c r="AQ497" s="3"/>
      <c r="AR497" s="3"/>
      <c r="AS497" s="3"/>
      <c r="AT497" s="3"/>
    </row>
    <row r="498" spans="1:46" ht="15.75" customHeight="1" x14ac:dyDescent="0.15">
      <c r="A498" s="4"/>
      <c r="B498" s="4"/>
      <c r="C498" s="12"/>
      <c r="D498" s="12"/>
      <c r="E498" s="70">
        <f t="shared" si="186"/>
        <v>0</v>
      </c>
      <c r="F498" s="70">
        <f t="shared" si="187"/>
        <v>0</v>
      </c>
      <c r="G498" s="12"/>
      <c r="H498" s="12"/>
      <c r="I498" s="3"/>
      <c r="J498" s="7"/>
      <c r="K498" s="2"/>
      <c r="L498" s="2"/>
      <c r="M498" s="2"/>
      <c r="N498" s="2"/>
      <c r="O498" s="2"/>
      <c r="P498" s="2"/>
      <c r="Q498" s="92">
        <f t="shared" si="184"/>
        <v>0</v>
      </c>
      <c r="R498" s="3"/>
      <c r="S498" s="8"/>
      <c r="T498" s="95"/>
      <c r="U498" s="2"/>
      <c r="V498" s="10"/>
      <c r="W498" s="8"/>
      <c r="X498" s="10"/>
      <c r="Y498" s="93">
        <f t="shared" si="185"/>
        <v>0</v>
      </c>
      <c r="Z498" s="10"/>
      <c r="AA498" s="10">
        <f t="shared" si="188"/>
        <v>0</v>
      </c>
      <c r="AB498" s="10"/>
      <c r="AC498" s="10"/>
      <c r="AD498" s="10"/>
      <c r="AE498" s="1"/>
      <c r="AF498" s="1"/>
      <c r="AG498" s="1"/>
      <c r="AH498" s="1"/>
      <c r="AI498" s="1"/>
      <c r="AJ498" s="1"/>
      <c r="AK498" s="5"/>
      <c r="AL498" s="6"/>
      <c r="AM498" s="3"/>
      <c r="AN498" s="3"/>
      <c r="AO498" s="3"/>
      <c r="AP498" s="3"/>
      <c r="AQ498" s="3"/>
      <c r="AR498" s="3"/>
      <c r="AS498" s="3"/>
      <c r="AT498" s="3"/>
    </row>
    <row r="499" spans="1:46" ht="15.75" customHeight="1" x14ac:dyDescent="0.15">
      <c r="A499" s="4"/>
      <c r="B499" s="4"/>
      <c r="C499" s="12"/>
      <c r="D499" s="12"/>
      <c r="E499" s="70">
        <f t="shared" si="186"/>
        <v>0</v>
      </c>
      <c r="F499" s="70">
        <f t="shared" si="187"/>
        <v>0</v>
      </c>
      <c r="G499" s="12"/>
      <c r="H499" s="12"/>
      <c r="I499" s="3"/>
      <c r="J499" s="7"/>
      <c r="K499" s="2"/>
      <c r="L499" s="2"/>
      <c r="M499" s="2"/>
      <c r="N499" s="2"/>
      <c r="O499" s="2"/>
      <c r="P499" s="2"/>
      <c r="Q499" s="92">
        <f t="shared" si="184"/>
        <v>0</v>
      </c>
      <c r="R499" s="3"/>
      <c r="S499" s="8"/>
      <c r="T499" s="95"/>
      <c r="U499" s="2"/>
      <c r="V499" s="10"/>
      <c r="W499" s="8"/>
      <c r="X499" s="10"/>
      <c r="Y499" s="93">
        <f t="shared" si="185"/>
        <v>0</v>
      </c>
      <c r="Z499" s="10"/>
      <c r="AA499" s="10">
        <f t="shared" si="188"/>
        <v>0</v>
      </c>
      <c r="AB499" s="10"/>
      <c r="AC499" s="10"/>
      <c r="AD499" s="10"/>
      <c r="AE499" s="1"/>
      <c r="AF499" s="1"/>
      <c r="AG499" s="1"/>
      <c r="AH499" s="1"/>
      <c r="AI499" s="1"/>
      <c r="AJ499" s="1"/>
      <c r="AK499" s="5"/>
      <c r="AL499" s="6"/>
      <c r="AM499" s="3"/>
      <c r="AN499" s="3"/>
      <c r="AO499" s="3"/>
      <c r="AP499" s="3"/>
      <c r="AQ499" s="3"/>
      <c r="AR499" s="3"/>
      <c r="AS499" s="3"/>
      <c r="AT499" s="3"/>
    </row>
    <row r="500" spans="1:46" ht="15.75" customHeight="1" x14ac:dyDescent="0.15">
      <c r="A500" s="4"/>
      <c r="B500" s="4"/>
      <c r="C500" s="12"/>
      <c r="D500" s="12"/>
      <c r="E500" s="70">
        <f t="shared" si="186"/>
        <v>0</v>
      </c>
      <c r="F500" s="70">
        <f t="shared" si="187"/>
        <v>0</v>
      </c>
      <c r="G500" s="12"/>
      <c r="H500" s="12"/>
      <c r="I500" s="3"/>
      <c r="J500" s="7"/>
      <c r="K500" s="2"/>
      <c r="L500" s="2"/>
      <c r="M500" s="2"/>
      <c r="N500" s="2"/>
      <c r="O500" s="2"/>
      <c r="P500" s="2"/>
      <c r="Q500" s="92">
        <f t="shared" si="184"/>
        <v>0</v>
      </c>
      <c r="R500" s="3"/>
      <c r="S500" s="8"/>
      <c r="T500" s="95"/>
      <c r="U500" s="2"/>
      <c r="V500" s="10"/>
      <c r="W500" s="8"/>
      <c r="X500" s="10"/>
      <c r="Y500" s="93">
        <f t="shared" si="185"/>
        <v>0</v>
      </c>
      <c r="Z500" s="10"/>
      <c r="AA500" s="10">
        <f t="shared" si="188"/>
        <v>0</v>
      </c>
      <c r="AB500" s="10"/>
      <c r="AC500" s="10"/>
      <c r="AD500" s="10"/>
      <c r="AE500" s="1"/>
      <c r="AF500" s="1"/>
      <c r="AG500" s="1"/>
      <c r="AH500" s="1"/>
      <c r="AI500" s="1"/>
      <c r="AJ500" s="1"/>
      <c r="AK500" s="5"/>
      <c r="AL500" s="6"/>
      <c r="AM500" s="3"/>
      <c r="AN500" s="3"/>
      <c r="AO500" s="3"/>
      <c r="AP500" s="3"/>
      <c r="AQ500" s="3"/>
      <c r="AR500" s="3"/>
      <c r="AS500" s="3"/>
      <c r="AT500" s="3"/>
    </row>
    <row r="501" spans="1:46" ht="15.75" customHeight="1" x14ac:dyDescent="0.15">
      <c r="A501" s="4"/>
      <c r="B501" s="4"/>
      <c r="C501" s="12"/>
      <c r="D501" s="12"/>
      <c r="E501" s="70">
        <f t="shared" si="186"/>
        <v>0</v>
      </c>
      <c r="F501" s="70">
        <f t="shared" si="187"/>
        <v>0</v>
      </c>
      <c r="G501" s="12"/>
      <c r="H501" s="12"/>
      <c r="I501" s="3"/>
      <c r="J501" s="7"/>
      <c r="K501" s="2"/>
      <c r="L501" s="2"/>
      <c r="M501" s="2"/>
      <c r="N501" s="2"/>
      <c r="O501" s="2"/>
      <c r="P501" s="2"/>
      <c r="Q501" s="92">
        <f t="shared" si="184"/>
        <v>0</v>
      </c>
      <c r="R501" s="3"/>
      <c r="S501" s="8"/>
      <c r="T501" s="95"/>
      <c r="U501" s="2"/>
      <c r="V501" s="10"/>
      <c r="W501" s="8"/>
      <c r="X501" s="10"/>
      <c r="Y501" s="93">
        <f t="shared" si="185"/>
        <v>0</v>
      </c>
      <c r="Z501" s="10"/>
      <c r="AA501" s="10">
        <f t="shared" si="188"/>
        <v>0</v>
      </c>
      <c r="AB501" s="10"/>
      <c r="AC501" s="10"/>
      <c r="AD501" s="10"/>
      <c r="AE501" s="1"/>
      <c r="AF501" s="1"/>
      <c r="AG501" s="1"/>
      <c r="AH501" s="1"/>
      <c r="AI501" s="1"/>
      <c r="AJ501" s="1"/>
      <c r="AK501" s="5"/>
      <c r="AL501" s="6"/>
      <c r="AM501" s="3"/>
      <c r="AN501" s="3"/>
      <c r="AO501" s="3"/>
      <c r="AP501" s="3"/>
      <c r="AQ501" s="3"/>
      <c r="AR501" s="3"/>
      <c r="AS501" s="3"/>
      <c r="AT501" s="3"/>
    </row>
    <row r="502" spans="1:46" ht="15.75" customHeight="1" x14ac:dyDescent="0.15">
      <c r="A502" s="4"/>
      <c r="B502" s="4"/>
      <c r="C502" s="12"/>
      <c r="D502" s="12"/>
      <c r="E502" s="70">
        <f t="shared" si="186"/>
        <v>0</v>
      </c>
      <c r="F502" s="70">
        <f t="shared" si="187"/>
        <v>0</v>
      </c>
      <c r="G502" s="12"/>
      <c r="H502" s="12"/>
      <c r="I502" s="3"/>
      <c r="J502" s="7"/>
      <c r="K502" s="2"/>
      <c r="L502" s="2"/>
      <c r="M502" s="2"/>
      <c r="N502" s="2"/>
      <c r="O502" s="2"/>
      <c r="P502" s="2"/>
      <c r="Q502" s="92">
        <f t="shared" si="184"/>
        <v>0</v>
      </c>
      <c r="R502" s="3"/>
      <c r="S502" s="8"/>
      <c r="T502" s="95"/>
      <c r="U502" s="2"/>
      <c r="V502" s="10"/>
      <c r="W502" s="8"/>
      <c r="X502" s="10"/>
      <c r="Y502" s="93">
        <f t="shared" si="185"/>
        <v>0</v>
      </c>
      <c r="Z502" s="10"/>
      <c r="AA502" s="10">
        <f t="shared" si="188"/>
        <v>0</v>
      </c>
      <c r="AB502" s="10"/>
      <c r="AC502" s="10"/>
      <c r="AD502" s="10"/>
      <c r="AE502" s="1"/>
      <c r="AF502" s="1"/>
      <c r="AG502" s="1"/>
      <c r="AH502" s="1"/>
      <c r="AI502" s="1"/>
      <c r="AJ502" s="1"/>
      <c r="AK502" s="5"/>
      <c r="AL502" s="6"/>
      <c r="AM502" s="3"/>
      <c r="AN502" s="3"/>
      <c r="AO502" s="3"/>
      <c r="AP502" s="3"/>
      <c r="AQ502" s="3"/>
      <c r="AR502" s="3"/>
      <c r="AS502" s="3"/>
      <c r="AT502" s="3"/>
    </row>
    <row r="503" spans="1:46" ht="15.75" customHeight="1" x14ac:dyDescent="0.15">
      <c r="A503" s="4"/>
      <c r="B503" s="4"/>
      <c r="C503" s="12"/>
      <c r="D503" s="12"/>
      <c r="E503" s="70">
        <f t="shared" si="186"/>
        <v>0</v>
      </c>
      <c r="F503" s="70">
        <f t="shared" si="187"/>
        <v>0</v>
      </c>
      <c r="G503" s="12"/>
      <c r="H503" s="12"/>
      <c r="I503" s="3"/>
      <c r="J503" s="7"/>
      <c r="K503" s="2"/>
      <c r="L503" s="2"/>
      <c r="M503" s="2"/>
      <c r="N503" s="2"/>
      <c r="O503" s="2"/>
      <c r="P503" s="2"/>
      <c r="Q503" s="92">
        <f t="shared" si="184"/>
        <v>0</v>
      </c>
      <c r="R503" s="3"/>
      <c r="S503" s="8"/>
      <c r="T503" s="95"/>
      <c r="U503" s="2"/>
      <c r="V503" s="10"/>
      <c r="W503" s="8"/>
      <c r="X503" s="10"/>
      <c r="Y503" s="93">
        <f t="shared" si="185"/>
        <v>0</v>
      </c>
      <c r="Z503" s="10"/>
      <c r="AA503" s="10">
        <f t="shared" si="188"/>
        <v>0</v>
      </c>
      <c r="AB503" s="10"/>
      <c r="AC503" s="10"/>
      <c r="AD503" s="10"/>
      <c r="AE503" s="1"/>
      <c r="AF503" s="1"/>
      <c r="AG503" s="1"/>
      <c r="AH503" s="1"/>
      <c r="AI503" s="1"/>
      <c r="AJ503" s="1"/>
      <c r="AK503" s="5"/>
      <c r="AL503" s="6"/>
      <c r="AM503" s="3"/>
      <c r="AN503" s="3"/>
      <c r="AO503" s="3"/>
      <c r="AP503" s="3"/>
      <c r="AQ503" s="3"/>
      <c r="AR503" s="3"/>
      <c r="AS503" s="3"/>
      <c r="AT503" s="3"/>
    </row>
    <row r="504" spans="1:46" ht="15.75" customHeight="1" x14ac:dyDescent="0.15">
      <c r="A504" s="4"/>
      <c r="B504" s="4"/>
      <c r="C504" s="12"/>
      <c r="D504" s="12"/>
      <c r="E504" s="70">
        <f t="shared" si="186"/>
        <v>0</v>
      </c>
      <c r="F504" s="70">
        <f t="shared" si="187"/>
        <v>0</v>
      </c>
      <c r="G504" s="12"/>
      <c r="H504" s="12"/>
      <c r="I504" s="3"/>
      <c r="J504" s="7"/>
      <c r="K504" s="2"/>
      <c r="L504" s="2"/>
      <c r="M504" s="2"/>
      <c r="N504" s="2"/>
      <c r="O504" s="2"/>
      <c r="P504" s="2"/>
      <c r="Q504" s="92">
        <f t="shared" si="184"/>
        <v>0</v>
      </c>
      <c r="R504" s="3"/>
      <c r="S504" s="8"/>
      <c r="T504" s="95"/>
      <c r="U504" s="2"/>
      <c r="V504" s="10"/>
      <c r="W504" s="8"/>
      <c r="X504" s="10"/>
      <c r="Y504" s="93">
        <f t="shared" si="185"/>
        <v>0</v>
      </c>
      <c r="Z504" s="10"/>
      <c r="AA504" s="10">
        <f t="shared" si="188"/>
        <v>0</v>
      </c>
      <c r="AB504" s="10"/>
      <c r="AC504" s="10"/>
      <c r="AD504" s="10"/>
      <c r="AE504" s="1"/>
      <c r="AF504" s="1"/>
      <c r="AG504" s="1"/>
      <c r="AH504" s="1"/>
      <c r="AI504" s="1"/>
      <c r="AJ504" s="1"/>
      <c r="AK504" s="5"/>
      <c r="AL504" s="6"/>
      <c r="AM504" s="3"/>
      <c r="AN504" s="3"/>
      <c r="AO504" s="3"/>
      <c r="AP504" s="3"/>
      <c r="AQ504" s="3"/>
      <c r="AR504" s="3"/>
      <c r="AS504" s="3"/>
      <c r="AT504" s="3"/>
    </row>
    <row r="505" spans="1:46" ht="15.75" customHeight="1" x14ac:dyDescent="0.15">
      <c r="A505" s="4"/>
      <c r="B505" s="4"/>
      <c r="C505" s="12"/>
      <c r="D505" s="12"/>
      <c r="E505" s="70">
        <f t="shared" si="186"/>
        <v>0</v>
      </c>
      <c r="F505" s="70">
        <f t="shared" si="187"/>
        <v>0</v>
      </c>
      <c r="G505" s="12"/>
      <c r="H505" s="12"/>
      <c r="I505" s="3"/>
      <c r="J505" s="7"/>
      <c r="K505" s="2"/>
      <c r="L505" s="2"/>
      <c r="M505" s="2"/>
      <c r="N505" s="2"/>
      <c r="O505" s="2"/>
      <c r="P505" s="2"/>
      <c r="Q505" s="92">
        <f t="shared" si="184"/>
        <v>0</v>
      </c>
      <c r="R505" s="3"/>
      <c r="S505" s="8"/>
      <c r="T505" s="95"/>
      <c r="U505" s="2"/>
      <c r="V505" s="10"/>
      <c r="W505" s="8"/>
      <c r="X505" s="10"/>
      <c r="Y505" s="93">
        <f t="shared" si="185"/>
        <v>0</v>
      </c>
      <c r="Z505" s="10"/>
      <c r="AA505" s="10">
        <f t="shared" si="188"/>
        <v>0</v>
      </c>
      <c r="AB505" s="10"/>
      <c r="AC505" s="10"/>
      <c r="AD505" s="10"/>
      <c r="AE505" s="1"/>
      <c r="AF505" s="1"/>
      <c r="AG505" s="1"/>
      <c r="AH505" s="1"/>
      <c r="AI505" s="1"/>
      <c r="AJ505" s="1"/>
      <c r="AK505" s="5"/>
      <c r="AL505" s="6"/>
      <c r="AM505" s="3"/>
      <c r="AN505" s="3"/>
      <c r="AO505" s="3"/>
      <c r="AP505" s="3"/>
      <c r="AQ505" s="3"/>
      <c r="AR505" s="3"/>
      <c r="AS505" s="3"/>
      <c r="AT505" s="3"/>
    </row>
    <row r="506" spans="1:46" ht="15.75" customHeight="1" x14ac:dyDescent="0.15">
      <c r="A506" s="4"/>
      <c r="B506" s="4"/>
      <c r="C506" s="12"/>
      <c r="D506" s="12"/>
      <c r="E506" s="70">
        <f t="shared" si="186"/>
        <v>0</v>
      </c>
      <c r="F506" s="70">
        <f t="shared" si="187"/>
        <v>0</v>
      </c>
      <c r="G506" s="12"/>
      <c r="H506" s="12"/>
      <c r="I506" s="3"/>
      <c r="J506" s="7"/>
      <c r="K506" s="2"/>
      <c r="L506" s="2"/>
      <c r="M506" s="2"/>
      <c r="N506" s="2"/>
      <c r="O506" s="2"/>
      <c r="P506" s="2"/>
      <c r="Q506" s="92">
        <f t="shared" si="184"/>
        <v>0</v>
      </c>
      <c r="R506" s="3"/>
      <c r="S506" s="8"/>
      <c r="T506" s="95"/>
      <c r="U506" s="2"/>
      <c r="V506" s="10"/>
      <c r="W506" s="8"/>
      <c r="X506" s="10"/>
      <c r="Y506" s="93">
        <f t="shared" si="185"/>
        <v>0</v>
      </c>
      <c r="Z506" s="10"/>
      <c r="AA506" s="10">
        <f t="shared" si="188"/>
        <v>0</v>
      </c>
      <c r="AB506" s="10"/>
      <c r="AC506" s="10"/>
      <c r="AD506" s="10"/>
      <c r="AE506" s="1"/>
      <c r="AF506" s="1"/>
      <c r="AG506" s="1"/>
      <c r="AH506" s="1"/>
      <c r="AI506" s="1"/>
      <c r="AJ506" s="1"/>
      <c r="AK506" s="5"/>
      <c r="AL506" s="6"/>
      <c r="AM506" s="3"/>
      <c r="AN506" s="3"/>
      <c r="AO506" s="3"/>
      <c r="AP506" s="3"/>
      <c r="AQ506" s="3"/>
      <c r="AR506" s="3"/>
      <c r="AS506" s="3"/>
      <c r="AT506" s="3"/>
    </row>
    <row r="507" spans="1:46" ht="15.75" customHeight="1" x14ac:dyDescent="0.15">
      <c r="A507" s="4"/>
      <c r="B507" s="4"/>
      <c r="C507" s="12"/>
      <c r="D507" s="12"/>
      <c r="E507" s="70">
        <f t="shared" si="186"/>
        <v>0</v>
      </c>
      <c r="F507" s="70">
        <f t="shared" si="187"/>
        <v>0</v>
      </c>
      <c r="G507" s="12"/>
      <c r="H507" s="12"/>
      <c r="I507" s="3"/>
      <c r="J507" s="7"/>
      <c r="K507" s="2"/>
      <c r="L507" s="2"/>
      <c r="M507" s="2"/>
      <c r="N507" s="2"/>
      <c r="O507" s="2"/>
      <c r="P507" s="2"/>
      <c r="Q507" s="92">
        <f t="shared" si="184"/>
        <v>0</v>
      </c>
      <c r="R507" s="3"/>
      <c r="S507" s="8"/>
      <c r="T507" s="95"/>
      <c r="U507" s="2"/>
      <c r="V507" s="10"/>
      <c r="W507" s="8"/>
      <c r="X507" s="10"/>
      <c r="Y507" s="93">
        <f t="shared" si="185"/>
        <v>0</v>
      </c>
      <c r="Z507" s="10"/>
      <c r="AA507" s="10">
        <f t="shared" si="188"/>
        <v>0</v>
      </c>
      <c r="AB507" s="10"/>
      <c r="AC507" s="10"/>
      <c r="AD507" s="10"/>
      <c r="AE507" s="1"/>
      <c r="AF507" s="1"/>
      <c r="AG507" s="1"/>
      <c r="AH507" s="1"/>
      <c r="AI507" s="1"/>
      <c r="AJ507" s="1"/>
      <c r="AK507" s="5"/>
      <c r="AL507" s="6"/>
      <c r="AM507" s="3"/>
      <c r="AN507" s="3"/>
      <c r="AO507" s="3"/>
      <c r="AP507" s="3"/>
      <c r="AQ507" s="3"/>
      <c r="AR507" s="3"/>
      <c r="AS507" s="3"/>
      <c r="AT507" s="3"/>
    </row>
    <row r="508" spans="1:46" ht="15.75" customHeight="1" x14ac:dyDescent="0.15">
      <c r="A508" s="4"/>
      <c r="B508" s="4"/>
      <c r="C508" s="12"/>
      <c r="D508" s="12"/>
      <c r="E508" s="70">
        <f t="shared" si="186"/>
        <v>0</v>
      </c>
      <c r="F508" s="70">
        <f t="shared" si="187"/>
        <v>0</v>
      </c>
      <c r="G508" s="12"/>
      <c r="H508" s="12"/>
      <c r="I508" s="3"/>
      <c r="J508" s="7"/>
      <c r="K508" s="2"/>
      <c r="L508" s="2"/>
      <c r="M508" s="2"/>
      <c r="N508" s="2"/>
      <c r="O508" s="2"/>
      <c r="P508" s="2"/>
      <c r="Q508" s="92">
        <f t="shared" si="184"/>
        <v>0</v>
      </c>
      <c r="R508" s="3"/>
      <c r="S508" s="8"/>
      <c r="T508" s="95"/>
      <c r="U508" s="2"/>
      <c r="V508" s="10"/>
      <c r="W508" s="8"/>
      <c r="X508" s="10"/>
      <c r="Y508" s="93">
        <f t="shared" si="185"/>
        <v>0</v>
      </c>
      <c r="Z508" s="10"/>
      <c r="AA508" s="10">
        <f t="shared" si="188"/>
        <v>0</v>
      </c>
      <c r="AB508" s="10"/>
      <c r="AC508" s="10"/>
      <c r="AD508" s="10"/>
      <c r="AE508" s="1"/>
      <c r="AF508" s="1"/>
      <c r="AG508" s="1"/>
      <c r="AH508" s="1"/>
      <c r="AI508" s="1"/>
      <c r="AJ508" s="1"/>
      <c r="AK508" s="5"/>
      <c r="AL508" s="6"/>
      <c r="AM508" s="3"/>
      <c r="AN508" s="3"/>
      <c r="AO508" s="3"/>
      <c r="AP508" s="3"/>
      <c r="AQ508" s="3"/>
      <c r="AR508" s="3"/>
      <c r="AS508" s="3"/>
      <c r="AT508" s="3"/>
    </row>
    <row r="509" spans="1:46" ht="15.75" customHeight="1" x14ac:dyDescent="0.15">
      <c r="A509" s="4"/>
      <c r="B509" s="4"/>
      <c r="C509" s="12"/>
      <c r="D509" s="12"/>
      <c r="E509" s="70">
        <f t="shared" si="186"/>
        <v>0</v>
      </c>
      <c r="F509" s="70">
        <f t="shared" si="187"/>
        <v>0</v>
      </c>
      <c r="G509" s="12"/>
      <c r="H509" s="12"/>
      <c r="I509" s="3"/>
      <c r="J509" s="7"/>
      <c r="K509" s="2"/>
      <c r="L509" s="2"/>
      <c r="M509" s="2"/>
      <c r="N509" s="2"/>
      <c r="O509" s="2"/>
      <c r="P509" s="2"/>
      <c r="Q509" s="92">
        <f t="shared" si="184"/>
        <v>0</v>
      </c>
      <c r="R509" s="3"/>
      <c r="S509" s="8"/>
      <c r="T509" s="95"/>
      <c r="U509" s="2"/>
      <c r="V509" s="10"/>
      <c r="W509" s="8"/>
      <c r="X509" s="10"/>
      <c r="Y509" s="93">
        <f t="shared" si="185"/>
        <v>0</v>
      </c>
      <c r="Z509" s="10"/>
      <c r="AA509" s="10">
        <f t="shared" si="188"/>
        <v>0</v>
      </c>
      <c r="AB509" s="10"/>
      <c r="AC509" s="10"/>
      <c r="AD509" s="10"/>
      <c r="AE509" s="1"/>
      <c r="AF509" s="1"/>
      <c r="AG509" s="1"/>
      <c r="AH509" s="1"/>
      <c r="AI509" s="1"/>
      <c r="AJ509" s="1"/>
      <c r="AK509" s="5"/>
      <c r="AL509" s="6"/>
      <c r="AM509" s="3"/>
      <c r="AN509" s="3"/>
      <c r="AO509" s="3"/>
      <c r="AP509" s="3"/>
      <c r="AQ509" s="3"/>
      <c r="AR509" s="3"/>
      <c r="AS509" s="3"/>
      <c r="AT509" s="3"/>
    </row>
    <row r="510" spans="1:46" ht="15.75" customHeight="1" x14ac:dyDescent="0.15">
      <c r="A510" s="4"/>
      <c r="B510" s="4"/>
      <c r="C510" s="12"/>
      <c r="D510" s="12"/>
      <c r="E510" s="70">
        <f t="shared" si="186"/>
        <v>0</v>
      </c>
      <c r="F510" s="70">
        <f t="shared" si="187"/>
        <v>0</v>
      </c>
      <c r="G510" s="12"/>
      <c r="H510" s="12"/>
      <c r="I510" s="3"/>
      <c r="J510" s="7"/>
      <c r="K510" s="2"/>
      <c r="L510" s="2"/>
      <c r="M510" s="2"/>
      <c r="N510" s="2"/>
      <c r="O510" s="2"/>
      <c r="P510" s="2"/>
      <c r="Q510" s="92">
        <f t="shared" si="184"/>
        <v>0</v>
      </c>
      <c r="R510" s="3"/>
      <c r="S510" s="8"/>
      <c r="T510" s="95"/>
      <c r="U510" s="2"/>
      <c r="V510" s="10"/>
      <c r="W510" s="8"/>
      <c r="X510" s="10"/>
      <c r="Y510" s="93">
        <f t="shared" si="185"/>
        <v>0</v>
      </c>
      <c r="Z510" s="10"/>
      <c r="AA510" s="10">
        <f t="shared" si="188"/>
        <v>0</v>
      </c>
      <c r="AB510" s="10"/>
      <c r="AC510" s="10"/>
      <c r="AD510" s="10"/>
      <c r="AE510" s="1"/>
      <c r="AF510" s="1"/>
      <c r="AG510" s="1"/>
      <c r="AH510" s="1"/>
      <c r="AI510" s="1"/>
      <c r="AJ510" s="1"/>
      <c r="AK510" s="5"/>
      <c r="AL510" s="6"/>
      <c r="AM510" s="3"/>
      <c r="AN510" s="3"/>
      <c r="AO510" s="3"/>
      <c r="AP510" s="3"/>
      <c r="AQ510" s="3"/>
      <c r="AR510" s="3"/>
      <c r="AS510" s="3"/>
      <c r="AT510" s="3"/>
    </row>
    <row r="511" spans="1:46" ht="15.75" customHeight="1" x14ac:dyDescent="0.15">
      <c r="A511" s="4"/>
      <c r="B511" s="4"/>
      <c r="C511" s="12"/>
      <c r="D511" s="12"/>
      <c r="E511" s="70">
        <f t="shared" si="186"/>
        <v>0</v>
      </c>
      <c r="F511" s="70">
        <f t="shared" si="187"/>
        <v>0</v>
      </c>
      <c r="G511" s="12"/>
      <c r="H511" s="12"/>
      <c r="I511" s="3"/>
      <c r="J511" s="7"/>
      <c r="K511" s="2"/>
      <c r="L511" s="2"/>
      <c r="M511" s="2"/>
      <c r="N511" s="2"/>
      <c r="O511" s="2"/>
      <c r="P511" s="2"/>
      <c r="Q511" s="92">
        <f t="shared" si="184"/>
        <v>0</v>
      </c>
      <c r="R511" s="3"/>
      <c r="S511" s="8"/>
      <c r="T511" s="95"/>
      <c r="U511" s="2"/>
      <c r="V511" s="10"/>
      <c r="W511" s="8"/>
      <c r="X511" s="10"/>
      <c r="Y511" s="93">
        <f t="shared" si="185"/>
        <v>0</v>
      </c>
      <c r="Z511" s="10"/>
      <c r="AA511" s="10">
        <f t="shared" si="188"/>
        <v>0</v>
      </c>
      <c r="AB511" s="10"/>
      <c r="AC511" s="10"/>
      <c r="AD511" s="10"/>
      <c r="AE511" s="1"/>
      <c r="AF511" s="1"/>
      <c r="AG511" s="1"/>
      <c r="AH511" s="1"/>
      <c r="AI511" s="1"/>
      <c r="AJ511" s="1"/>
      <c r="AK511" s="5"/>
      <c r="AL511" s="6"/>
      <c r="AM511" s="3"/>
      <c r="AN511" s="3"/>
      <c r="AO511" s="3"/>
      <c r="AP511" s="3"/>
      <c r="AQ511" s="3"/>
      <c r="AR511" s="3"/>
      <c r="AS511" s="3"/>
      <c r="AT511" s="3"/>
    </row>
    <row r="512" spans="1:46" ht="15.75" customHeight="1" x14ac:dyDescent="0.15">
      <c r="A512" s="4"/>
      <c r="B512" s="4"/>
      <c r="C512" s="12"/>
      <c r="D512" s="12"/>
      <c r="E512" s="70">
        <f t="shared" si="186"/>
        <v>0</v>
      </c>
      <c r="F512" s="70">
        <f t="shared" si="187"/>
        <v>0</v>
      </c>
      <c r="G512" s="12"/>
      <c r="H512" s="12"/>
      <c r="I512" s="3"/>
      <c r="J512" s="7"/>
      <c r="K512" s="2"/>
      <c r="L512" s="2"/>
      <c r="M512" s="2"/>
      <c r="N512" s="2"/>
      <c r="O512" s="2"/>
      <c r="P512" s="2"/>
      <c r="Q512" s="92">
        <f t="shared" si="184"/>
        <v>0</v>
      </c>
      <c r="R512" s="3"/>
      <c r="S512" s="8"/>
      <c r="T512" s="95"/>
      <c r="U512" s="2"/>
      <c r="V512" s="10"/>
      <c r="W512" s="8"/>
      <c r="X512" s="10"/>
      <c r="Y512" s="93">
        <f t="shared" si="185"/>
        <v>0</v>
      </c>
      <c r="Z512" s="10"/>
      <c r="AA512" s="10">
        <f t="shared" si="188"/>
        <v>0</v>
      </c>
      <c r="AB512" s="10"/>
      <c r="AC512" s="10"/>
      <c r="AD512" s="10"/>
      <c r="AE512" s="1"/>
      <c r="AF512" s="1"/>
      <c r="AG512" s="1"/>
      <c r="AH512" s="1"/>
      <c r="AI512" s="1"/>
      <c r="AJ512" s="1"/>
      <c r="AK512" s="5"/>
      <c r="AL512" s="6"/>
      <c r="AM512" s="3"/>
      <c r="AN512" s="3"/>
      <c r="AO512" s="3"/>
      <c r="AP512" s="3"/>
      <c r="AQ512" s="3"/>
      <c r="AR512" s="3"/>
      <c r="AS512" s="3"/>
      <c r="AT512" s="3"/>
    </row>
    <row r="513" spans="1:46" ht="15.75" customHeight="1" x14ac:dyDescent="0.15">
      <c r="A513" s="4"/>
      <c r="B513" s="4"/>
      <c r="C513" s="12"/>
      <c r="D513" s="12"/>
      <c r="E513" s="70">
        <f t="shared" si="186"/>
        <v>0</v>
      </c>
      <c r="F513" s="70">
        <f t="shared" si="187"/>
        <v>0</v>
      </c>
      <c r="G513" s="12"/>
      <c r="H513" s="12"/>
      <c r="I513" s="3"/>
      <c r="J513" s="7"/>
      <c r="K513" s="2"/>
      <c r="L513" s="2"/>
      <c r="M513" s="2"/>
      <c r="N513" s="2"/>
      <c r="O513" s="2"/>
      <c r="P513" s="2"/>
      <c r="Q513" s="92">
        <f t="shared" si="184"/>
        <v>0</v>
      </c>
      <c r="R513" s="3"/>
      <c r="S513" s="8"/>
      <c r="T513" s="95"/>
      <c r="U513" s="2"/>
      <c r="V513" s="10"/>
      <c r="W513" s="8"/>
      <c r="X513" s="10"/>
      <c r="Y513" s="93">
        <f t="shared" si="185"/>
        <v>0</v>
      </c>
      <c r="Z513" s="10"/>
      <c r="AA513" s="10">
        <f t="shared" si="188"/>
        <v>0</v>
      </c>
      <c r="AB513" s="10"/>
      <c r="AC513" s="10"/>
      <c r="AD513" s="10"/>
      <c r="AE513" s="1"/>
      <c r="AF513" s="1"/>
      <c r="AG513" s="1"/>
      <c r="AH513" s="1"/>
      <c r="AI513" s="1"/>
      <c r="AJ513" s="1"/>
      <c r="AK513" s="5"/>
      <c r="AL513" s="6"/>
      <c r="AM513" s="3"/>
      <c r="AN513" s="3"/>
      <c r="AO513" s="3"/>
      <c r="AP513" s="3"/>
      <c r="AQ513" s="3"/>
      <c r="AR513" s="3"/>
      <c r="AS513" s="3"/>
      <c r="AT513" s="3"/>
    </row>
    <row r="514" spans="1:46" ht="15.75" customHeight="1" x14ac:dyDescent="0.15">
      <c r="A514" s="4"/>
      <c r="B514" s="4"/>
      <c r="C514" s="12"/>
      <c r="D514" s="12"/>
      <c r="E514" s="70">
        <f t="shared" si="186"/>
        <v>0</v>
      </c>
      <c r="F514" s="70">
        <f t="shared" si="187"/>
        <v>0</v>
      </c>
      <c r="G514" s="12"/>
      <c r="H514" s="12"/>
      <c r="I514" s="3"/>
      <c r="J514" s="7"/>
      <c r="K514" s="2"/>
      <c r="L514" s="2"/>
      <c r="M514" s="2"/>
      <c r="N514" s="2"/>
      <c r="O514" s="2"/>
      <c r="P514" s="2"/>
      <c r="Q514" s="92">
        <f t="shared" si="184"/>
        <v>0</v>
      </c>
      <c r="R514" s="3"/>
      <c r="S514" s="8"/>
      <c r="T514" s="95"/>
      <c r="U514" s="2"/>
      <c r="V514" s="10"/>
      <c r="W514" s="8"/>
      <c r="X514" s="10"/>
      <c r="Y514" s="93">
        <f t="shared" si="185"/>
        <v>0</v>
      </c>
      <c r="Z514" s="10"/>
      <c r="AA514" s="10">
        <f t="shared" si="188"/>
        <v>0</v>
      </c>
      <c r="AB514" s="10"/>
      <c r="AC514" s="10"/>
      <c r="AD514" s="10"/>
      <c r="AE514" s="1"/>
      <c r="AF514" s="1"/>
      <c r="AG514" s="1"/>
      <c r="AH514" s="1"/>
      <c r="AI514" s="1"/>
      <c r="AJ514" s="1"/>
      <c r="AK514" s="5"/>
      <c r="AL514" s="6"/>
      <c r="AM514" s="3"/>
      <c r="AN514" s="3"/>
      <c r="AO514" s="3"/>
      <c r="AP514" s="3"/>
      <c r="AQ514" s="3"/>
      <c r="AR514" s="3"/>
      <c r="AS514" s="3"/>
      <c r="AT514" s="3"/>
    </row>
    <row r="515" spans="1:46" ht="15.75" customHeight="1" x14ac:dyDescent="0.15">
      <c r="A515" s="4"/>
      <c r="B515" s="4"/>
      <c r="C515" s="12"/>
      <c r="D515" s="12"/>
      <c r="E515" s="70">
        <f t="shared" si="186"/>
        <v>0</v>
      </c>
      <c r="F515" s="70">
        <f t="shared" si="187"/>
        <v>0</v>
      </c>
      <c r="G515" s="12"/>
      <c r="H515" s="12"/>
      <c r="I515" s="3"/>
      <c r="J515" s="7"/>
      <c r="K515" s="2"/>
      <c r="L515" s="2"/>
      <c r="M515" s="2"/>
      <c r="N515" s="2"/>
      <c r="O515" s="2"/>
      <c r="P515" s="2"/>
      <c r="Q515" s="92">
        <f t="shared" si="184"/>
        <v>0</v>
      </c>
      <c r="R515" s="3"/>
      <c r="S515" s="8"/>
      <c r="T515" s="95"/>
      <c r="U515" s="2"/>
      <c r="V515" s="10"/>
      <c r="W515" s="8"/>
      <c r="X515" s="10"/>
      <c r="Y515" s="93">
        <f t="shared" si="185"/>
        <v>0</v>
      </c>
      <c r="Z515" s="10"/>
      <c r="AA515" s="10">
        <f t="shared" si="188"/>
        <v>0</v>
      </c>
      <c r="AB515" s="10"/>
      <c r="AC515" s="10"/>
      <c r="AD515" s="10"/>
      <c r="AE515" s="1"/>
      <c r="AF515" s="1"/>
      <c r="AG515" s="1"/>
      <c r="AH515" s="1"/>
      <c r="AI515" s="1"/>
      <c r="AJ515" s="1"/>
      <c r="AK515" s="5"/>
      <c r="AL515" s="6"/>
      <c r="AM515" s="3"/>
      <c r="AN515" s="3"/>
      <c r="AO515" s="3"/>
      <c r="AP515" s="3"/>
      <c r="AQ515" s="3"/>
      <c r="AR515" s="3"/>
      <c r="AS515" s="3"/>
      <c r="AT515" s="3"/>
    </row>
    <row r="516" spans="1:46" ht="15.75" customHeight="1" x14ac:dyDescent="0.15">
      <c r="A516" s="4"/>
      <c r="B516" s="4"/>
      <c r="C516" s="12"/>
      <c r="D516" s="12"/>
      <c r="E516" s="70">
        <f t="shared" si="186"/>
        <v>0</v>
      </c>
      <c r="F516" s="70">
        <f t="shared" si="187"/>
        <v>0</v>
      </c>
      <c r="G516" s="12"/>
      <c r="H516" s="12"/>
      <c r="I516" s="3"/>
      <c r="J516" s="7"/>
      <c r="K516" s="2"/>
      <c r="L516" s="2"/>
      <c r="M516" s="2"/>
      <c r="N516" s="2"/>
      <c r="O516" s="2"/>
      <c r="P516" s="2"/>
      <c r="Q516" s="92">
        <f t="shared" si="184"/>
        <v>0</v>
      </c>
      <c r="R516" s="3"/>
      <c r="S516" s="8"/>
      <c r="T516" s="95"/>
      <c r="U516" s="2"/>
      <c r="V516" s="10"/>
      <c r="W516" s="8"/>
      <c r="X516" s="10"/>
      <c r="Y516" s="93">
        <f t="shared" si="185"/>
        <v>0</v>
      </c>
      <c r="Z516" s="10"/>
      <c r="AA516" s="10">
        <f t="shared" si="188"/>
        <v>0</v>
      </c>
      <c r="AB516" s="10"/>
      <c r="AC516" s="10"/>
      <c r="AD516" s="10"/>
      <c r="AE516" s="1"/>
      <c r="AF516" s="1"/>
      <c r="AG516" s="1"/>
      <c r="AH516" s="1"/>
      <c r="AI516" s="1"/>
      <c r="AJ516" s="1"/>
      <c r="AK516" s="5"/>
      <c r="AL516" s="6"/>
      <c r="AM516" s="3"/>
      <c r="AN516" s="3"/>
      <c r="AO516" s="3"/>
      <c r="AP516" s="3"/>
      <c r="AQ516" s="3"/>
      <c r="AR516" s="3"/>
      <c r="AS516" s="3"/>
      <c r="AT516" s="3"/>
    </row>
    <row r="517" spans="1:46" ht="15.75" customHeight="1" x14ac:dyDescent="0.15">
      <c r="A517" s="4"/>
      <c r="B517" s="4"/>
      <c r="C517" s="12"/>
      <c r="D517" s="12"/>
      <c r="E517" s="70">
        <f t="shared" si="186"/>
        <v>0</v>
      </c>
      <c r="F517" s="70">
        <f t="shared" si="187"/>
        <v>0</v>
      </c>
      <c r="G517" s="12"/>
      <c r="H517" s="12"/>
      <c r="I517" s="3"/>
      <c r="J517" s="7"/>
      <c r="K517" s="2"/>
      <c r="L517" s="2"/>
      <c r="M517" s="2"/>
      <c r="N517" s="2"/>
      <c r="O517" s="2"/>
      <c r="P517" s="2"/>
      <c r="Q517" s="92">
        <f t="shared" si="184"/>
        <v>0</v>
      </c>
      <c r="R517" s="3"/>
      <c r="S517" s="8"/>
      <c r="T517" s="95"/>
      <c r="U517" s="2"/>
      <c r="V517" s="10"/>
      <c r="W517" s="8"/>
      <c r="X517" s="10"/>
      <c r="Y517" s="93">
        <f t="shared" si="185"/>
        <v>0</v>
      </c>
      <c r="Z517" s="10"/>
      <c r="AA517" s="10">
        <f t="shared" si="188"/>
        <v>0</v>
      </c>
      <c r="AB517" s="10"/>
      <c r="AC517" s="10"/>
      <c r="AD517" s="10"/>
      <c r="AE517" s="1"/>
      <c r="AF517" s="1"/>
      <c r="AG517" s="1"/>
      <c r="AH517" s="1"/>
      <c r="AI517" s="1"/>
      <c r="AJ517" s="1"/>
      <c r="AK517" s="5"/>
      <c r="AL517" s="6"/>
      <c r="AM517" s="3"/>
      <c r="AN517" s="3"/>
      <c r="AO517" s="3"/>
      <c r="AP517" s="3"/>
      <c r="AQ517" s="3"/>
      <c r="AR517" s="3"/>
      <c r="AS517" s="3"/>
      <c r="AT517" s="3"/>
    </row>
    <row r="518" spans="1:46" ht="15.75" customHeight="1" x14ac:dyDescent="0.15">
      <c r="A518" s="4"/>
      <c r="B518" s="4"/>
      <c r="C518" s="12"/>
      <c r="D518" s="12"/>
      <c r="E518" s="70">
        <f t="shared" si="186"/>
        <v>0</v>
      </c>
      <c r="F518" s="70">
        <f t="shared" si="187"/>
        <v>0</v>
      </c>
      <c r="G518" s="12"/>
      <c r="H518" s="12"/>
      <c r="I518" s="3"/>
      <c r="J518" s="7"/>
      <c r="K518" s="2"/>
      <c r="L518" s="2"/>
      <c r="M518" s="2"/>
      <c r="N518" s="2"/>
      <c r="O518" s="2"/>
      <c r="P518" s="2"/>
      <c r="Q518" s="92">
        <f t="shared" si="184"/>
        <v>0</v>
      </c>
      <c r="R518" s="3"/>
      <c r="S518" s="8"/>
      <c r="T518" s="95"/>
      <c r="U518" s="2"/>
      <c r="V518" s="10"/>
      <c r="W518" s="8"/>
      <c r="X518" s="10"/>
      <c r="Y518" s="93">
        <f t="shared" si="185"/>
        <v>0</v>
      </c>
      <c r="Z518" s="10"/>
      <c r="AA518" s="10">
        <f t="shared" si="188"/>
        <v>0</v>
      </c>
      <c r="AB518" s="10"/>
      <c r="AC518" s="10"/>
      <c r="AD518" s="10"/>
      <c r="AE518" s="1"/>
      <c r="AF518" s="1"/>
      <c r="AG518" s="1"/>
      <c r="AH518" s="1"/>
      <c r="AI518" s="1"/>
      <c r="AJ518" s="1"/>
      <c r="AK518" s="5"/>
      <c r="AL518" s="6"/>
      <c r="AM518" s="3"/>
      <c r="AN518" s="3"/>
      <c r="AO518" s="3"/>
      <c r="AP518" s="3"/>
      <c r="AQ518" s="3"/>
      <c r="AR518" s="3"/>
      <c r="AS518" s="3"/>
      <c r="AT518" s="3"/>
    </row>
    <row r="519" spans="1:46" ht="15.75" customHeight="1" x14ac:dyDescent="0.15">
      <c r="A519" s="4"/>
      <c r="B519" s="4"/>
      <c r="C519" s="12"/>
      <c r="D519" s="12"/>
      <c r="E519" s="70">
        <f t="shared" si="186"/>
        <v>0</v>
      </c>
      <c r="F519" s="70">
        <f t="shared" si="187"/>
        <v>0</v>
      </c>
      <c r="G519" s="12"/>
      <c r="H519" s="12"/>
      <c r="I519" s="3"/>
      <c r="J519" s="7"/>
      <c r="K519" s="2"/>
      <c r="L519" s="2"/>
      <c r="M519" s="2"/>
      <c r="N519" s="2"/>
      <c r="O519" s="2"/>
      <c r="P519" s="2"/>
      <c r="Q519" s="92">
        <f t="shared" si="184"/>
        <v>0</v>
      </c>
      <c r="R519" s="3"/>
      <c r="S519" s="8"/>
      <c r="T519" s="95"/>
      <c r="U519" s="2"/>
      <c r="V519" s="10"/>
      <c r="W519" s="8"/>
      <c r="X519" s="10"/>
      <c r="Y519" s="93">
        <f t="shared" si="185"/>
        <v>0</v>
      </c>
      <c r="Z519" s="10"/>
      <c r="AA519" s="10">
        <f t="shared" si="188"/>
        <v>0</v>
      </c>
      <c r="AB519" s="10"/>
      <c r="AC519" s="10"/>
      <c r="AD519" s="10"/>
      <c r="AE519" s="1"/>
      <c r="AF519" s="1"/>
      <c r="AG519" s="1"/>
      <c r="AH519" s="1"/>
      <c r="AI519" s="1"/>
      <c r="AJ519" s="1"/>
      <c r="AK519" s="5"/>
      <c r="AL519" s="6"/>
      <c r="AM519" s="3"/>
      <c r="AN519" s="3"/>
      <c r="AO519" s="3"/>
      <c r="AP519" s="3"/>
      <c r="AQ519" s="3"/>
      <c r="AR519" s="3"/>
      <c r="AS519" s="3"/>
      <c r="AT519" s="3"/>
    </row>
    <row r="520" spans="1:46" ht="15.75" customHeight="1" x14ac:dyDescent="0.15">
      <c r="A520" s="4"/>
      <c r="B520" s="4"/>
      <c r="C520" s="12"/>
      <c r="D520" s="12"/>
      <c r="E520" s="70">
        <f t="shared" si="186"/>
        <v>0</v>
      </c>
      <c r="F520" s="70">
        <f t="shared" si="187"/>
        <v>0</v>
      </c>
      <c r="G520" s="12"/>
      <c r="H520" s="12"/>
      <c r="I520" s="3"/>
      <c r="J520" s="7"/>
      <c r="K520" s="2"/>
      <c r="L520" s="2"/>
      <c r="M520" s="2"/>
      <c r="N520" s="2"/>
      <c r="O520" s="2"/>
      <c r="P520" s="2"/>
      <c r="Q520" s="92">
        <f t="shared" si="184"/>
        <v>0</v>
      </c>
      <c r="R520" s="3"/>
      <c r="S520" s="8"/>
      <c r="T520" s="95"/>
      <c r="U520" s="2"/>
      <c r="V520" s="10"/>
      <c r="W520" s="8"/>
      <c r="X520" s="10"/>
      <c r="Y520" s="93">
        <f t="shared" si="185"/>
        <v>0</v>
      </c>
      <c r="Z520" s="10"/>
      <c r="AA520" s="10">
        <f t="shared" si="188"/>
        <v>0</v>
      </c>
      <c r="AB520" s="10"/>
      <c r="AC520" s="10"/>
      <c r="AD520" s="10"/>
      <c r="AE520" s="1"/>
      <c r="AF520" s="1"/>
      <c r="AG520" s="1"/>
      <c r="AH520" s="1"/>
      <c r="AI520" s="1"/>
      <c r="AJ520" s="1"/>
      <c r="AK520" s="5"/>
      <c r="AL520" s="6"/>
      <c r="AM520" s="3"/>
      <c r="AN520" s="3"/>
      <c r="AO520" s="3"/>
      <c r="AP520" s="3"/>
      <c r="AQ520" s="3"/>
      <c r="AR520" s="3"/>
      <c r="AS520" s="3"/>
      <c r="AT520" s="3"/>
    </row>
    <row r="521" spans="1:46" ht="15.75" customHeight="1" x14ac:dyDescent="0.15">
      <c r="A521" s="4"/>
      <c r="B521" s="4"/>
      <c r="C521" s="12"/>
      <c r="D521" s="12"/>
      <c r="E521" s="70">
        <f t="shared" si="186"/>
        <v>0</v>
      </c>
      <c r="F521" s="70">
        <f t="shared" si="187"/>
        <v>0</v>
      </c>
      <c r="G521" s="12"/>
      <c r="H521" s="12"/>
      <c r="I521" s="3"/>
      <c r="J521" s="7"/>
      <c r="K521" s="2"/>
      <c r="L521" s="2"/>
      <c r="M521" s="2"/>
      <c r="N521" s="2"/>
      <c r="O521" s="2"/>
      <c r="P521" s="2"/>
      <c r="Q521" s="92">
        <f t="shared" si="184"/>
        <v>0</v>
      </c>
      <c r="R521" s="3"/>
      <c r="S521" s="8"/>
      <c r="T521" s="95"/>
      <c r="U521" s="2"/>
      <c r="V521" s="10"/>
      <c r="W521" s="8"/>
      <c r="X521" s="10"/>
      <c r="Y521" s="93">
        <f t="shared" si="185"/>
        <v>0</v>
      </c>
      <c r="Z521" s="10"/>
      <c r="AA521" s="10">
        <f t="shared" si="188"/>
        <v>0</v>
      </c>
      <c r="AB521" s="10"/>
      <c r="AC521" s="10"/>
      <c r="AD521" s="10"/>
      <c r="AE521" s="1"/>
      <c r="AF521" s="1"/>
      <c r="AG521" s="1"/>
      <c r="AH521" s="1"/>
      <c r="AI521" s="1"/>
      <c r="AJ521" s="1"/>
      <c r="AK521" s="5"/>
      <c r="AL521" s="6"/>
      <c r="AM521" s="3"/>
      <c r="AN521" s="3"/>
      <c r="AO521" s="3"/>
      <c r="AP521" s="3"/>
      <c r="AQ521" s="3"/>
      <c r="AR521" s="3"/>
      <c r="AS521" s="3"/>
      <c r="AT521" s="3"/>
    </row>
    <row r="522" spans="1:46" ht="15.75" customHeight="1" x14ac:dyDescent="0.15">
      <c r="A522" s="4"/>
      <c r="B522" s="4"/>
      <c r="C522" s="12"/>
      <c r="D522" s="12"/>
      <c r="E522" s="70">
        <f t="shared" si="186"/>
        <v>0</v>
      </c>
      <c r="F522" s="70">
        <f t="shared" si="187"/>
        <v>0</v>
      </c>
      <c r="G522" s="12"/>
      <c r="H522" s="12"/>
      <c r="I522" s="3"/>
      <c r="J522" s="7"/>
      <c r="K522" s="2"/>
      <c r="L522" s="2"/>
      <c r="M522" s="2"/>
      <c r="N522" s="2"/>
      <c r="O522" s="2"/>
      <c r="P522" s="2"/>
      <c r="Q522" s="92">
        <f t="shared" si="184"/>
        <v>0</v>
      </c>
      <c r="R522" s="3"/>
      <c r="S522" s="8"/>
      <c r="T522" s="95"/>
      <c r="U522" s="2"/>
      <c r="V522" s="10"/>
      <c r="W522" s="8"/>
      <c r="X522" s="10"/>
      <c r="Y522" s="93">
        <f t="shared" si="185"/>
        <v>0</v>
      </c>
      <c r="Z522" s="10"/>
      <c r="AA522" s="10">
        <f t="shared" si="188"/>
        <v>0</v>
      </c>
      <c r="AB522" s="10"/>
      <c r="AC522" s="10"/>
      <c r="AD522" s="10"/>
      <c r="AE522" s="1"/>
      <c r="AF522" s="1"/>
      <c r="AG522" s="1"/>
      <c r="AH522" s="1"/>
      <c r="AI522" s="1"/>
      <c r="AJ522" s="1"/>
      <c r="AK522" s="5"/>
      <c r="AL522" s="6"/>
      <c r="AM522" s="3"/>
      <c r="AN522" s="3"/>
      <c r="AO522" s="3"/>
      <c r="AP522" s="3"/>
      <c r="AQ522" s="3"/>
      <c r="AR522" s="3"/>
      <c r="AS522" s="3"/>
      <c r="AT522" s="3"/>
    </row>
    <row r="523" spans="1:46" ht="15.75" customHeight="1" x14ac:dyDescent="0.15">
      <c r="A523" s="4"/>
      <c r="B523" s="4"/>
      <c r="C523" s="12"/>
      <c r="D523" s="12"/>
      <c r="E523" s="70">
        <f t="shared" si="186"/>
        <v>0</v>
      </c>
      <c r="F523" s="70">
        <f t="shared" si="187"/>
        <v>0</v>
      </c>
      <c r="G523" s="12"/>
      <c r="H523" s="12"/>
      <c r="I523" s="3"/>
      <c r="J523" s="7"/>
      <c r="K523" s="2"/>
      <c r="L523" s="2"/>
      <c r="M523" s="2"/>
      <c r="N523" s="2"/>
      <c r="O523" s="2"/>
      <c r="P523" s="2"/>
      <c r="Q523" s="92">
        <f t="shared" si="184"/>
        <v>0</v>
      </c>
      <c r="R523" s="3"/>
      <c r="S523" s="8"/>
      <c r="T523" s="95"/>
      <c r="U523" s="2"/>
      <c r="V523" s="10"/>
      <c r="W523" s="8"/>
      <c r="X523" s="10"/>
      <c r="Y523" s="93">
        <f t="shared" si="185"/>
        <v>0</v>
      </c>
      <c r="Z523" s="10"/>
      <c r="AA523" s="10">
        <f t="shared" si="188"/>
        <v>0</v>
      </c>
      <c r="AB523" s="10"/>
      <c r="AC523" s="10"/>
      <c r="AD523" s="10"/>
      <c r="AE523" s="1"/>
      <c r="AF523" s="1"/>
      <c r="AG523" s="1"/>
      <c r="AH523" s="1"/>
      <c r="AI523" s="1"/>
      <c r="AJ523" s="1"/>
      <c r="AK523" s="5"/>
      <c r="AL523" s="6"/>
      <c r="AM523" s="3"/>
      <c r="AN523" s="3"/>
      <c r="AO523" s="3"/>
      <c r="AP523" s="3"/>
      <c r="AQ523" s="3"/>
      <c r="AR523" s="3"/>
      <c r="AS523" s="3"/>
      <c r="AT523" s="3"/>
    </row>
    <row r="524" spans="1:46" ht="15.75" customHeight="1" x14ac:dyDescent="0.15">
      <c r="A524" s="4"/>
      <c r="B524" s="4"/>
      <c r="C524" s="12"/>
      <c r="D524" s="12"/>
      <c r="E524" s="70">
        <f t="shared" si="186"/>
        <v>0</v>
      </c>
      <c r="F524" s="70">
        <f t="shared" si="187"/>
        <v>0</v>
      </c>
      <c r="G524" s="12"/>
      <c r="H524" s="12"/>
      <c r="I524" s="3"/>
      <c r="J524" s="7"/>
      <c r="K524" s="2"/>
      <c r="L524" s="2"/>
      <c r="M524" s="2"/>
      <c r="N524" s="2"/>
      <c r="O524" s="2"/>
      <c r="P524" s="2"/>
      <c r="Q524" s="92">
        <f t="shared" si="184"/>
        <v>0</v>
      </c>
      <c r="R524" s="3"/>
      <c r="S524" s="8"/>
      <c r="T524" s="95"/>
      <c r="U524" s="2"/>
      <c r="V524" s="10"/>
      <c r="W524" s="8"/>
      <c r="X524" s="10"/>
      <c r="Y524" s="93">
        <f t="shared" si="185"/>
        <v>0</v>
      </c>
      <c r="Z524" s="10"/>
      <c r="AA524" s="10">
        <f t="shared" si="188"/>
        <v>0</v>
      </c>
      <c r="AB524" s="10"/>
      <c r="AC524" s="10"/>
      <c r="AD524" s="10"/>
      <c r="AE524" s="1"/>
      <c r="AF524" s="1"/>
      <c r="AG524" s="1"/>
      <c r="AH524" s="1"/>
      <c r="AI524" s="1"/>
      <c r="AJ524" s="1"/>
      <c r="AK524" s="5"/>
      <c r="AL524" s="6"/>
      <c r="AM524" s="3"/>
      <c r="AN524" s="3"/>
      <c r="AO524" s="3"/>
      <c r="AP524" s="3"/>
      <c r="AQ524" s="3"/>
      <c r="AR524" s="3"/>
      <c r="AS524" s="3"/>
      <c r="AT524" s="3"/>
    </row>
    <row r="525" spans="1:46" ht="15.75" customHeight="1" x14ac:dyDescent="0.15">
      <c r="A525" s="4"/>
      <c r="B525" s="4"/>
      <c r="C525" s="12"/>
      <c r="D525" s="12"/>
      <c r="E525" s="70">
        <f t="shared" si="186"/>
        <v>0</v>
      </c>
      <c r="F525" s="70">
        <f t="shared" si="187"/>
        <v>0</v>
      </c>
      <c r="G525" s="12"/>
      <c r="H525" s="12"/>
      <c r="I525" s="3"/>
      <c r="J525" s="7"/>
      <c r="K525" s="2"/>
      <c r="L525" s="2"/>
      <c r="M525" s="2"/>
      <c r="N525" s="2"/>
      <c r="O525" s="2"/>
      <c r="P525" s="2"/>
      <c r="Q525" s="92">
        <f t="shared" si="184"/>
        <v>0</v>
      </c>
      <c r="R525" s="3"/>
      <c r="S525" s="8"/>
      <c r="T525" s="95"/>
      <c r="U525" s="2"/>
      <c r="V525" s="10"/>
      <c r="W525" s="8"/>
      <c r="X525" s="10"/>
      <c r="Y525" s="93">
        <f t="shared" si="185"/>
        <v>0</v>
      </c>
      <c r="Z525" s="10"/>
      <c r="AA525" s="10">
        <f t="shared" si="188"/>
        <v>0</v>
      </c>
      <c r="AB525" s="10"/>
      <c r="AC525" s="10"/>
      <c r="AD525" s="10"/>
      <c r="AE525" s="1"/>
      <c r="AF525" s="1"/>
      <c r="AG525" s="1"/>
      <c r="AH525" s="1"/>
      <c r="AI525" s="1"/>
      <c r="AJ525" s="1"/>
      <c r="AK525" s="5"/>
      <c r="AL525" s="6"/>
      <c r="AM525" s="3"/>
      <c r="AN525" s="3"/>
      <c r="AO525" s="3"/>
      <c r="AP525" s="3"/>
      <c r="AQ525" s="3"/>
      <c r="AR525" s="3"/>
      <c r="AS525" s="3"/>
      <c r="AT525" s="3"/>
    </row>
    <row r="526" spans="1:46" ht="15.75" customHeight="1" x14ac:dyDescent="0.15">
      <c r="A526" s="4"/>
      <c r="B526" s="4"/>
      <c r="C526" s="12"/>
      <c r="D526" s="12"/>
      <c r="E526" s="70">
        <f t="shared" si="186"/>
        <v>0</v>
      </c>
      <c r="F526" s="70">
        <f t="shared" si="187"/>
        <v>0</v>
      </c>
      <c r="G526" s="12"/>
      <c r="H526" s="12"/>
      <c r="I526" s="3"/>
      <c r="J526" s="7"/>
      <c r="K526" s="2"/>
      <c r="L526" s="2"/>
      <c r="M526" s="2"/>
      <c r="N526" s="2"/>
      <c r="O526" s="2"/>
      <c r="P526" s="2"/>
      <c r="Q526" s="92">
        <f t="shared" si="184"/>
        <v>0</v>
      </c>
      <c r="R526" s="3"/>
      <c r="S526" s="8"/>
      <c r="T526" s="95"/>
      <c r="U526" s="2"/>
      <c r="V526" s="10"/>
      <c r="W526" s="8"/>
      <c r="X526" s="10"/>
      <c r="Y526" s="93">
        <f t="shared" si="185"/>
        <v>0</v>
      </c>
      <c r="Z526" s="10"/>
      <c r="AA526" s="10">
        <f t="shared" si="188"/>
        <v>0</v>
      </c>
      <c r="AB526" s="10"/>
      <c r="AC526" s="10"/>
      <c r="AD526" s="10"/>
      <c r="AE526" s="1"/>
      <c r="AF526" s="1"/>
      <c r="AG526" s="1"/>
      <c r="AH526" s="1"/>
      <c r="AI526" s="1"/>
      <c r="AJ526" s="1"/>
      <c r="AK526" s="5"/>
      <c r="AL526" s="6"/>
      <c r="AM526" s="3"/>
      <c r="AN526" s="3"/>
      <c r="AO526" s="3"/>
      <c r="AP526" s="3"/>
      <c r="AQ526" s="3"/>
      <c r="AR526" s="3"/>
      <c r="AS526" s="3"/>
      <c r="AT526" s="3"/>
    </row>
    <row r="527" spans="1:46" ht="15.75" customHeight="1" x14ac:dyDescent="0.15">
      <c r="A527" s="4"/>
      <c r="B527" s="4"/>
      <c r="C527" s="12"/>
      <c r="D527" s="12"/>
      <c r="E527" s="70">
        <f t="shared" si="186"/>
        <v>0</v>
      </c>
      <c r="F527" s="70">
        <f t="shared" si="187"/>
        <v>0</v>
      </c>
      <c r="G527" s="12"/>
      <c r="H527" s="12"/>
      <c r="I527" s="3"/>
      <c r="J527" s="7"/>
      <c r="K527" s="2"/>
      <c r="L527" s="2"/>
      <c r="M527" s="2"/>
      <c r="N527" s="2"/>
      <c r="O527" s="2"/>
      <c r="P527" s="2"/>
      <c r="Q527" s="92">
        <f t="shared" si="184"/>
        <v>0</v>
      </c>
      <c r="R527" s="3"/>
      <c r="S527" s="8"/>
      <c r="T527" s="95"/>
      <c r="U527" s="2"/>
      <c r="V527" s="10"/>
      <c r="W527" s="8"/>
      <c r="X527" s="10"/>
      <c r="Y527" s="93">
        <f t="shared" si="185"/>
        <v>0</v>
      </c>
      <c r="Z527" s="10"/>
      <c r="AA527" s="10">
        <f t="shared" si="188"/>
        <v>0</v>
      </c>
      <c r="AB527" s="10"/>
      <c r="AC527" s="10"/>
      <c r="AD527" s="10"/>
      <c r="AE527" s="1"/>
      <c r="AF527" s="1"/>
      <c r="AG527" s="1"/>
      <c r="AH527" s="1"/>
      <c r="AI527" s="1"/>
      <c r="AJ527" s="1"/>
      <c r="AK527" s="5"/>
      <c r="AL527" s="6"/>
      <c r="AM527" s="3"/>
      <c r="AN527" s="3"/>
      <c r="AO527" s="3"/>
      <c r="AP527" s="3"/>
      <c r="AQ527" s="3"/>
      <c r="AR527" s="3"/>
      <c r="AS527" s="3"/>
      <c r="AT527" s="3"/>
    </row>
    <row r="528" spans="1:46" ht="15.75" customHeight="1" x14ac:dyDescent="0.15">
      <c r="A528" s="4"/>
      <c r="B528" s="4"/>
      <c r="C528" s="12"/>
      <c r="D528" s="12"/>
      <c r="E528" s="70">
        <f t="shared" si="186"/>
        <v>0</v>
      </c>
      <c r="F528" s="70">
        <f t="shared" si="187"/>
        <v>0</v>
      </c>
      <c r="G528" s="12"/>
      <c r="H528" s="12"/>
      <c r="I528" s="3"/>
      <c r="J528" s="7"/>
      <c r="K528" s="2"/>
      <c r="L528" s="2"/>
      <c r="M528" s="2"/>
      <c r="N528" s="2"/>
      <c r="O528" s="2"/>
      <c r="P528" s="2"/>
      <c r="Q528" s="92">
        <f t="shared" si="184"/>
        <v>0</v>
      </c>
      <c r="R528" s="3"/>
      <c r="S528" s="8"/>
      <c r="T528" s="95"/>
      <c r="U528" s="2"/>
      <c r="V528" s="10"/>
      <c r="W528" s="8"/>
      <c r="X528" s="10"/>
      <c r="Y528" s="93">
        <f t="shared" si="185"/>
        <v>0</v>
      </c>
      <c r="Z528" s="10"/>
      <c r="AA528" s="10">
        <f t="shared" si="188"/>
        <v>0</v>
      </c>
      <c r="AB528" s="10"/>
      <c r="AC528" s="10"/>
      <c r="AD528" s="10"/>
      <c r="AE528" s="1"/>
      <c r="AF528" s="1"/>
      <c r="AG528" s="1"/>
      <c r="AH528" s="1"/>
      <c r="AI528" s="1"/>
      <c r="AJ528" s="1"/>
      <c r="AK528" s="5"/>
      <c r="AL528" s="6"/>
      <c r="AM528" s="3"/>
      <c r="AN528" s="3"/>
      <c r="AO528" s="3"/>
      <c r="AP528" s="3"/>
      <c r="AQ528" s="3"/>
      <c r="AR528" s="3"/>
      <c r="AS528" s="3"/>
      <c r="AT528" s="3"/>
    </row>
    <row r="529" spans="1:46" ht="15.75" customHeight="1" x14ac:dyDescent="0.15">
      <c r="A529" s="4"/>
      <c r="B529" s="4"/>
      <c r="C529" s="12"/>
      <c r="D529" s="12"/>
      <c r="E529" s="70">
        <f t="shared" si="186"/>
        <v>0</v>
      </c>
      <c r="F529" s="70">
        <f t="shared" si="187"/>
        <v>0</v>
      </c>
      <c r="G529" s="12"/>
      <c r="H529" s="12"/>
      <c r="I529" s="3"/>
      <c r="J529" s="7"/>
      <c r="K529" s="2"/>
      <c r="L529" s="2"/>
      <c r="M529" s="2"/>
      <c r="N529" s="2"/>
      <c r="O529" s="2"/>
      <c r="P529" s="2"/>
      <c r="Q529" s="92">
        <f t="shared" si="184"/>
        <v>0</v>
      </c>
      <c r="R529" s="3"/>
      <c r="S529" s="8"/>
      <c r="T529" s="95"/>
      <c r="U529" s="2"/>
      <c r="V529" s="10"/>
      <c r="W529" s="8"/>
      <c r="X529" s="10"/>
      <c r="Y529" s="93">
        <f t="shared" si="185"/>
        <v>0</v>
      </c>
      <c r="Z529" s="10"/>
      <c r="AA529" s="10">
        <f t="shared" si="188"/>
        <v>0</v>
      </c>
      <c r="AB529" s="10"/>
      <c r="AC529" s="10"/>
      <c r="AD529" s="10"/>
      <c r="AE529" s="1"/>
      <c r="AF529" s="1"/>
      <c r="AG529" s="1"/>
      <c r="AH529" s="1"/>
      <c r="AI529" s="1"/>
      <c r="AJ529" s="1"/>
      <c r="AK529" s="5"/>
      <c r="AL529" s="6"/>
      <c r="AM529" s="3"/>
      <c r="AN529" s="3"/>
      <c r="AO529" s="3"/>
      <c r="AP529" s="3"/>
      <c r="AQ529" s="3"/>
      <c r="AR529" s="3"/>
      <c r="AS529" s="3"/>
      <c r="AT529" s="3"/>
    </row>
    <row r="530" spans="1:46" ht="15.75" customHeight="1" x14ac:dyDescent="0.15">
      <c r="A530" s="4"/>
      <c r="B530" s="4"/>
      <c r="C530" s="12"/>
      <c r="D530" s="12"/>
      <c r="E530" s="70">
        <f t="shared" si="186"/>
        <v>0</v>
      </c>
      <c r="F530" s="70">
        <f t="shared" si="187"/>
        <v>0</v>
      </c>
      <c r="G530" s="12"/>
      <c r="H530" s="12"/>
      <c r="I530" s="3"/>
      <c r="J530" s="7"/>
      <c r="K530" s="2"/>
      <c r="L530" s="2"/>
      <c r="M530" s="2"/>
      <c r="N530" s="2"/>
      <c r="O530" s="2"/>
      <c r="P530" s="2"/>
      <c r="Q530" s="92">
        <f t="shared" si="184"/>
        <v>0</v>
      </c>
      <c r="R530" s="3"/>
      <c r="S530" s="8"/>
      <c r="T530" s="95"/>
      <c r="U530" s="2"/>
      <c r="V530" s="10"/>
      <c r="W530" s="8"/>
      <c r="X530" s="10"/>
      <c r="Y530" s="93">
        <f t="shared" si="185"/>
        <v>0</v>
      </c>
      <c r="Z530" s="10"/>
      <c r="AA530" s="10">
        <f t="shared" si="188"/>
        <v>0</v>
      </c>
      <c r="AB530" s="10"/>
      <c r="AC530" s="10"/>
      <c r="AD530" s="10"/>
      <c r="AE530" s="1"/>
      <c r="AF530" s="1"/>
      <c r="AG530" s="1"/>
      <c r="AH530" s="1"/>
      <c r="AI530" s="1"/>
      <c r="AJ530" s="1"/>
      <c r="AK530" s="5"/>
      <c r="AL530" s="6"/>
      <c r="AM530" s="3"/>
      <c r="AN530" s="3"/>
      <c r="AO530" s="3"/>
      <c r="AP530" s="3"/>
      <c r="AQ530" s="3"/>
      <c r="AR530" s="3"/>
      <c r="AS530" s="3"/>
      <c r="AT530" s="3"/>
    </row>
    <row r="531" spans="1:46" ht="15.75" customHeight="1" x14ac:dyDescent="0.15">
      <c r="A531" s="4"/>
      <c r="B531" s="4"/>
      <c r="C531" s="12"/>
      <c r="D531" s="12"/>
      <c r="E531" s="70">
        <f t="shared" si="186"/>
        <v>0</v>
      </c>
      <c r="F531" s="70">
        <f t="shared" si="187"/>
        <v>0</v>
      </c>
      <c r="G531" s="12"/>
      <c r="H531" s="12"/>
      <c r="I531" s="3"/>
      <c r="J531" s="7"/>
      <c r="K531" s="2"/>
      <c r="L531" s="2"/>
      <c r="M531" s="2"/>
      <c r="N531" s="2"/>
      <c r="O531" s="2"/>
      <c r="P531" s="2"/>
      <c r="Q531" s="92">
        <f t="shared" ref="Q531:Q594" si="189">P531+AD531+Z531+AE531+AI531-AH531+AG531</f>
        <v>0</v>
      </c>
      <c r="R531" s="3"/>
      <c r="S531" s="8"/>
      <c r="T531" s="95"/>
      <c r="U531" s="2"/>
      <c r="V531" s="10"/>
      <c r="W531" s="8"/>
      <c r="X531" s="10"/>
      <c r="Y531" s="93">
        <f t="shared" ref="Y531:Y594" si="190">IF(AA531&lt;=$U$15,AA531*$T$15-AA531,AA531*$Z$15-AA531-(E531*$U$15))</f>
        <v>0</v>
      </c>
      <c r="Z531" s="10"/>
      <c r="AA531" s="10">
        <f t="shared" si="188"/>
        <v>0</v>
      </c>
      <c r="AB531" s="10"/>
      <c r="AC531" s="10"/>
      <c r="AD531" s="10"/>
      <c r="AE531" s="1"/>
      <c r="AF531" s="1"/>
      <c r="AG531" s="1"/>
      <c r="AH531" s="1"/>
      <c r="AI531" s="1"/>
      <c r="AJ531" s="1"/>
      <c r="AK531" s="5"/>
      <c r="AL531" s="6"/>
      <c r="AM531" s="3"/>
      <c r="AN531" s="3"/>
      <c r="AO531" s="3"/>
      <c r="AP531" s="3"/>
      <c r="AQ531" s="3"/>
      <c r="AR531" s="3"/>
      <c r="AS531" s="3"/>
      <c r="AT531" s="3"/>
    </row>
    <row r="532" spans="1:46" ht="15.75" customHeight="1" x14ac:dyDescent="0.15">
      <c r="A532" s="4"/>
      <c r="B532" s="4"/>
      <c r="C532" s="12"/>
      <c r="D532" s="12"/>
      <c r="E532" s="70">
        <f t="shared" ref="E532:E595" si="191">IF(T532&gt;=$U$12,$V$12,0)</f>
        <v>0</v>
      </c>
      <c r="F532" s="70">
        <f t="shared" ref="F532:F595" si="192">IF(AA532&gt;=$U$15,$V$15,0)</f>
        <v>0</v>
      </c>
      <c r="G532" s="12"/>
      <c r="H532" s="12"/>
      <c r="I532" s="3"/>
      <c r="J532" s="7"/>
      <c r="K532" s="2"/>
      <c r="L532" s="2"/>
      <c r="M532" s="2"/>
      <c r="N532" s="2"/>
      <c r="O532" s="2"/>
      <c r="P532" s="2"/>
      <c r="Q532" s="92">
        <f t="shared" si="189"/>
        <v>0</v>
      </c>
      <c r="R532" s="3"/>
      <c r="S532" s="8"/>
      <c r="T532" s="95"/>
      <c r="U532" s="2"/>
      <c r="V532" s="10"/>
      <c r="W532" s="8"/>
      <c r="X532" s="10"/>
      <c r="Y532" s="93">
        <f t="shared" si="190"/>
        <v>0</v>
      </c>
      <c r="Z532" s="10"/>
      <c r="AA532" s="10">
        <f t="shared" si="188"/>
        <v>0</v>
      </c>
      <c r="AB532" s="10"/>
      <c r="AC532" s="10"/>
      <c r="AD532" s="10"/>
      <c r="AE532" s="1"/>
      <c r="AF532" s="1"/>
      <c r="AG532" s="1"/>
      <c r="AH532" s="1"/>
      <c r="AI532" s="1"/>
      <c r="AJ532" s="1"/>
      <c r="AK532" s="5"/>
      <c r="AL532" s="6"/>
      <c r="AM532" s="3"/>
      <c r="AN532" s="3"/>
      <c r="AO532" s="3"/>
      <c r="AP532" s="3"/>
      <c r="AQ532" s="3"/>
      <c r="AR532" s="3"/>
      <c r="AS532" s="3"/>
      <c r="AT532" s="3"/>
    </row>
    <row r="533" spans="1:46" ht="15.75" customHeight="1" x14ac:dyDescent="0.15">
      <c r="A533" s="4"/>
      <c r="B533" s="4"/>
      <c r="C533" s="12"/>
      <c r="D533" s="12"/>
      <c r="E533" s="70">
        <f t="shared" si="191"/>
        <v>0</v>
      </c>
      <c r="F533" s="70">
        <f t="shared" si="192"/>
        <v>0</v>
      </c>
      <c r="G533" s="12"/>
      <c r="H533" s="12"/>
      <c r="I533" s="3"/>
      <c r="J533" s="7"/>
      <c r="K533" s="2"/>
      <c r="L533" s="2"/>
      <c r="M533" s="2"/>
      <c r="N533" s="2"/>
      <c r="O533" s="2"/>
      <c r="P533" s="2"/>
      <c r="Q533" s="92">
        <f t="shared" si="189"/>
        <v>0</v>
      </c>
      <c r="R533" s="3"/>
      <c r="S533" s="8"/>
      <c r="T533" s="95"/>
      <c r="U533" s="2"/>
      <c r="V533" s="10"/>
      <c r="W533" s="8"/>
      <c r="X533" s="10"/>
      <c r="Y533" s="93">
        <f t="shared" si="190"/>
        <v>0</v>
      </c>
      <c r="Z533" s="10"/>
      <c r="AA533" s="10">
        <f t="shared" si="188"/>
        <v>0</v>
      </c>
      <c r="AB533" s="10"/>
      <c r="AC533" s="10"/>
      <c r="AD533" s="10"/>
      <c r="AE533" s="1"/>
      <c r="AF533" s="1"/>
      <c r="AG533" s="1"/>
      <c r="AH533" s="1"/>
      <c r="AI533" s="1"/>
      <c r="AJ533" s="1"/>
      <c r="AK533" s="5"/>
      <c r="AL533" s="6"/>
      <c r="AM533" s="3"/>
      <c r="AN533" s="3"/>
      <c r="AO533" s="3"/>
      <c r="AP533" s="3"/>
      <c r="AQ533" s="3"/>
      <c r="AR533" s="3"/>
      <c r="AS533" s="3"/>
      <c r="AT533" s="3"/>
    </row>
    <row r="534" spans="1:46" ht="15.75" customHeight="1" x14ac:dyDescent="0.15">
      <c r="A534" s="4"/>
      <c r="B534" s="4"/>
      <c r="C534" s="12"/>
      <c r="D534" s="12"/>
      <c r="E534" s="70">
        <f t="shared" si="191"/>
        <v>0</v>
      </c>
      <c r="F534" s="70">
        <f t="shared" si="192"/>
        <v>0</v>
      </c>
      <c r="G534" s="12"/>
      <c r="H534" s="12"/>
      <c r="I534" s="3"/>
      <c r="J534" s="7"/>
      <c r="K534" s="2"/>
      <c r="L534" s="2"/>
      <c r="M534" s="2"/>
      <c r="N534" s="2"/>
      <c r="O534" s="2"/>
      <c r="P534" s="2"/>
      <c r="Q534" s="92">
        <f t="shared" si="189"/>
        <v>0</v>
      </c>
      <c r="R534" s="3"/>
      <c r="S534" s="8"/>
      <c r="T534" s="95"/>
      <c r="U534" s="2"/>
      <c r="V534" s="10"/>
      <c r="W534" s="8"/>
      <c r="X534" s="10"/>
      <c r="Y534" s="93">
        <f t="shared" si="190"/>
        <v>0</v>
      </c>
      <c r="Z534" s="10"/>
      <c r="AA534" s="10">
        <f t="shared" ref="AA534:AA597" si="193">IF(AD534&gt;$AN$16,AD534-$AN$16,0)</f>
        <v>0</v>
      </c>
      <c r="AB534" s="10"/>
      <c r="AC534" s="10"/>
      <c r="AD534" s="10"/>
      <c r="AE534" s="1"/>
      <c r="AF534" s="1"/>
      <c r="AG534" s="1"/>
      <c r="AH534" s="1"/>
      <c r="AI534" s="1"/>
      <c r="AJ534" s="1"/>
      <c r="AK534" s="5"/>
      <c r="AL534" s="6"/>
      <c r="AM534" s="3"/>
      <c r="AN534" s="3"/>
      <c r="AO534" s="3"/>
      <c r="AP534" s="3"/>
      <c r="AQ534" s="3"/>
      <c r="AR534" s="3"/>
      <c r="AS534" s="3"/>
      <c r="AT534" s="3"/>
    </row>
    <row r="535" spans="1:46" ht="15.75" customHeight="1" x14ac:dyDescent="0.15">
      <c r="A535" s="4"/>
      <c r="B535" s="4"/>
      <c r="C535" s="12"/>
      <c r="D535" s="12"/>
      <c r="E535" s="70">
        <f t="shared" si="191"/>
        <v>0</v>
      </c>
      <c r="F535" s="70">
        <f t="shared" si="192"/>
        <v>0</v>
      </c>
      <c r="G535" s="12"/>
      <c r="H535" s="12"/>
      <c r="I535" s="3"/>
      <c r="J535" s="7"/>
      <c r="K535" s="2"/>
      <c r="L535" s="2"/>
      <c r="M535" s="2"/>
      <c r="N535" s="2"/>
      <c r="O535" s="2"/>
      <c r="P535" s="2"/>
      <c r="Q535" s="92">
        <f t="shared" si="189"/>
        <v>0</v>
      </c>
      <c r="R535" s="3"/>
      <c r="S535" s="8"/>
      <c r="T535" s="95"/>
      <c r="U535" s="2"/>
      <c r="V535" s="10"/>
      <c r="W535" s="8"/>
      <c r="X535" s="10"/>
      <c r="Y535" s="93">
        <f t="shared" si="190"/>
        <v>0</v>
      </c>
      <c r="Z535" s="10"/>
      <c r="AA535" s="10">
        <f t="shared" si="193"/>
        <v>0</v>
      </c>
      <c r="AB535" s="10"/>
      <c r="AC535" s="10"/>
      <c r="AD535" s="10"/>
      <c r="AE535" s="1"/>
      <c r="AF535" s="1"/>
      <c r="AG535" s="1"/>
      <c r="AH535" s="1"/>
      <c r="AI535" s="1"/>
      <c r="AJ535" s="1"/>
      <c r="AK535" s="5"/>
      <c r="AL535" s="6"/>
      <c r="AM535" s="3"/>
      <c r="AN535" s="3"/>
      <c r="AO535" s="3"/>
      <c r="AP535" s="3"/>
      <c r="AQ535" s="3"/>
      <c r="AR535" s="3"/>
      <c r="AS535" s="3"/>
      <c r="AT535" s="3"/>
    </row>
    <row r="536" spans="1:46" ht="15.75" customHeight="1" x14ac:dyDescent="0.15">
      <c r="A536" s="4"/>
      <c r="B536" s="4"/>
      <c r="C536" s="12"/>
      <c r="D536" s="12"/>
      <c r="E536" s="70">
        <f t="shared" si="191"/>
        <v>0</v>
      </c>
      <c r="F536" s="70">
        <f t="shared" si="192"/>
        <v>0</v>
      </c>
      <c r="G536" s="12"/>
      <c r="H536" s="12"/>
      <c r="I536" s="3"/>
      <c r="J536" s="7"/>
      <c r="K536" s="2"/>
      <c r="L536" s="2"/>
      <c r="M536" s="2"/>
      <c r="N536" s="2"/>
      <c r="O536" s="2"/>
      <c r="P536" s="2"/>
      <c r="Q536" s="92">
        <f t="shared" si="189"/>
        <v>0</v>
      </c>
      <c r="R536" s="3"/>
      <c r="S536" s="8"/>
      <c r="T536" s="95"/>
      <c r="U536" s="2"/>
      <c r="V536" s="10"/>
      <c r="W536" s="8"/>
      <c r="X536" s="10"/>
      <c r="Y536" s="93">
        <f t="shared" si="190"/>
        <v>0</v>
      </c>
      <c r="Z536" s="10"/>
      <c r="AA536" s="10">
        <f t="shared" si="193"/>
        <v>0</v>
      </c>
      <c r="AB536" s="10"/>
      <c r="AC536" s="10"/>
      <c r="AD536" s="10"/>
      <c r="AE536" s="1"/>
      <c r="AF536" s="1"/>
      <c r="AG536" s="1"/>
      <c r="AH536" s="1"/>
      <c r="AI536" s="1"/>
      <c r="AJ536" s="1"/>
      <c r="AK536" s="5"/>
      <c r="AL536" s="6"/>
      <c r="AM536" s="3"/>
      <c r="AN536" s="3"/>
      <c r="AO536" s="3"/>
      <c r="AP536" s="3"/>
      <c r="AQ536" s="3"/>
      <c r="AR536" s="3"/>
      <c r="AS536" s="3"/>
      <c r="AT536" s="3"/>
    </row>
    <row r="537" spans="1:46" ht="15.75" customHeight="1" x14ac:dyDescent="0.15">
      <c r="A537" s="4"/>
      <c r="B537" s="4"/>
      <c r="C537" s="12"/>
      <c r="D537" s="12"/>
      <c r="E537" s="70">
        <f t="shared" si="191"/>
        <v>0</v>
      </c>
      <c r="F537" s="70">
        <f t="shared" si="192"/>
        <v>0</v>
      </c>
      <c r="G537" s="12"/>
      <c r="H537" s="12"/>
      <c r="I537" s="3"/>
      <c r="J537" s="7"/>
      <c r="K537" s="2"/>
      <c r="L537" s="2"/>
      <c r="M537" s="2"/>
      <c r="N537" s="2"/>
      <c r="O537" s="2"/>
      <c r="P537" s="2"/>
      <c r="Q537" s="92">
        <f t="shared" si="189"/>
        <v>0</v>
      </c>
      <c r="R537" s="3"/>
      <c r="S537" s="8"/>
      <c r="T537" s="95"/>
      <c r="U537" s="2"/>
      <c r="V537" s="10"/>
      <c r="W537" s="8"/>
      <c r="X537" s="10"/>
      <c r="Y537" s="93">
        <f t="shared" si="190"/>
        <v>0</v>
      </c>
      <c r="Z537" s="10"/>
      <c r="AA537" s="10">
        <f t="shared" si="193"/>
        <v>0</v>
      </c>
      <c r="AB537" s="10"/>
      <c r="AC537" s="10"/>
      <c r="AD537" s="10"/>
      <c r="AE537" s="1"/>
      <c r="AF537" s="1"/>
      <c r="AG537" s="1"/>
      <c r="AH537" s="1"/>
      <c r="AI537" s="1"/>
      <c r="AJ537" s="1"/>
      <c r="AK537" s="5"/>
      <c r="AL537" s="6"/>
      <c r="AM537" s="3"/>
      <c r="AN537" s="3"/>
      <c r="AO537" s="3"/>
      <c r="AP537" s="3"/>
      <c r="AQ537" s="3"/>
      <c r="AR537" s="3"/>
      <c r="AS537" s="3"/>
      <c r="AT537" s="3"/>
    </row>
    <row r="538" spans="1:46" ht="15.75" customHeight="1" x14ac:dyDescent="0.15">
      <c r="A538" s="4"/>
      <c r="B538" s="4"/>
      <c r="C538" s="12"/>
      <c r="D538" s="12"/>
      <c r="E538" s="70">
        <f t="shared" si="191"/>
        <v>0</v>
      </c>
      <c r="F538" s="70">
        <f t="shared" si="192"/>
        <v>0</v>
      </c>
      <c r="G538" s="12"/>
      <c r="H538" s="12"/>
      <c r="I538" s="3"/>
      <c r="J538" s="7"/>
      <c r="K538" s="2"/>
      <c r="L538" s="2"/>
      <c r="M538" s="2"/>
      <c r="N538" s="2"/>
      <c r="O538" s="2"/>
      <c r="P538" s="2"/>
      <c r="Q538" s="92">
        <f t="shared" si="189"/>
        <v>0</v>
      </c>
      <c r="R538" s="3"/>
      <c r="S538" s="8"/>
      <c r="T538" s="95"/>
      <c r="U538" s="2"/>
      <c r="V538" s="10"/>
      <c r="W538" s="8"/>
      <c r="X538" s="10"/>
      <c r="Y538" s="93">
        <f t="shared" si="190"/>
        <v>0</v>
      </c>
      <c r="Z538" s="10"/>
      <c r="AA538" s="10">
        <f t="shared" si="193"/>
        <v>0</v>
      </c>
      <c r="AB538" s="10"/>
      <c r="AC538" s="10"/>
      <c r="AD538" s="10"/>
      <c r="AE538" s="1"/>
      <c r="AF538" s="1"/>
      <c r="AG538" s="1"/>
      <c r="AH538" s="1"/>
      <c r="AI538" s="1"/>
      <c r="AJ538" s="1"/>
      <c r="AK538" s="5"/>
      <c r="AL538" s="6"/>
      <c r="AM538" s="3"/>
      <c r="AN538" s="3"/>
      <c r="AO538" s="3"/>
      <c r="AP538" s="3"/>
      <c r="AQ538" s="3"/>
      <c r="AR538" s="3"/>
      <c r="AS538" s="3"/>
      <c r="AT538" s="3"/>
    </row>
    <row r="539" spans="1:46" ht="15.75" customHeight="1" x14ac:dyDescent="0.15">
      <c r="A539" s="4"/>
      <c r="B539" s="4"/>
      <c r="C539" s="12"/>
      <c r="D539" s="12"/>
      <c r="E539" s="70">
        <f t="shared" si="191"/>
        <v>0</v>
      </c>
      <c r="F539" s="70">
        <f t="shared" si="192"/>
        <v>0</v>
      </c>
      <c r="G539" s="12"/>
      <c r="H539" s="12"/>
      <c r="I539" s="3"/>
      <c r="J539" s="7"/>
      <c r="K539" s="2"/>
      <c r="L539" s="2"/>
      <c r="M539" s="2"/>
      <c r="N539" s="2"/>
      <c r="O539" s="2"/>
      <c r="P539" s="2"/>
      <c r="Q539" s="92">
        <f t="shared" si="189"/>
        <v>0</v>
      </c>
      <c r="R539" s="3"/>
      <c r="S539" s="8"/>
      <c r="T539" s="95"/>
      <c r="U539" s="2"/>
      <c r="V539" s="10"/>
      <c r="W539" s="8"/>
      <c r="X539" s="10"/>
      <c r="Y539" s="93">
        <f t="shared" si="190"/>
        <v>0</v>
      </c>
      <c r="Z539" s="10"/>
      <c r="AA539" s="10">
        <f t="shared" si="193"/>
        <v>0</v>
      </c>
      <c r="AB539" s="10"/>
      <c r="AC539" s="10"/>
      <c r="AD539" s="10"/>
      <c r="AE539" s="1"/>
      <c r="AF539" s="1"/>
      <c r="AG539" s="1"/>
      <c r="AH539" s="1"/>
      <c r="AI539" s="1"/>
      <c r="AJ539" s="1"/>
      <c r="AK539" s="5"/>
      <c r="AL539" s="6"/>
      <c r="AM539" s="3"/>
      <c r="AN539" s="3"/>
      <c r="AO539" s="3"/>
      <c r="AP539" s="3"/>
      <c r="AQ539" s="3"/>
      <c r="AR539" s="3"/>
      <c r="AS539" s="3"/>
      <c r="AT539" s="3"/>
    </row>
    <row r="540" spans="1:46" ht="15.75" customHeight="1" x14ac:dyDescent="0.15">
      <c r="A540" s="4"/>
      <c r="B540" s="4"/>
      <c r="C540" s="12"/>
      <c r="D540" s="12"/>
      <c r="E540" s="70">
        <f t="shared" si="191"/>
        <v>0</v>
      </c>
      <c r="F540" s="70">
        <f t="shared" si="192"/>
        <v>0</v>
      </c>
      <c r="G540" s="12"/>
      <c r="H540" s="12"/>
      <c r="I540" s="3"/>
      <c r="J540" s="7"/>
      <c r="K540" s="2"/>
      <c r="L540" s="2"/>
      <c r="M540" s="2"/>
      <c r="N540" s="2"/>
      <c r="O540" s="2"/>
      <c r="P540" s="2"/>
      <c r="Q540" s="92">
        <f t="shared" si="189"/>
        <v>0</v>
      </c>
      <c r="R540" s="3"/>
      <c r="S540" s="8"/>
      <c r="T540" s="95"/>
      <c r="U540" s="2"/>
      <c r="V540" s="10"/>
      <c r="W540" s="8"/>
      <c r="X540" s="10"/>
      <c r="Y540" s="93">
        <f t="shared" si="190"/>
        <v>0</v>
      </c>
      <c r="Z540" s="10"/>
      <c r="AA540" s="10">
        <f t="shared" si="193"/>
        <v>0</v>
      </c>
      <c r="AB540" s="10"/>
      <c r="AC540" s="10"/>
      <c r="AD540" s="10"/>
      <c r="AE540" s="1"/>
      <c r="AF540" s="1"/>
      <c r="AG540" s="1"/>
      <c r="AH540" s="1"/>
      <c r="AI540" s="1"/>
      <c r="AJ540" s="1"/>
      <c r="AK540" s="5"/>
      <c r="AL540" s="6"/>
      <c r="AM540" s="3"/>
      <c r="AN540" s="3"/>
      <c r="AO540" s="3"/>
      <c r="AP540" s="3"/>
      <c r="AQ540" s="3"/>
      <c r="AR540" s="3"/>
      <c r="AS540" s="3"/>
      <c r="AT540" s="3"/>
    </row>
    <row r="541" spans="1:46" ht="15.75" customHeight="1" x14ac:dyDescent="0.15">
      <c r="A541" s="4"/>
      <c r="B541" s="4"/>
      <c r="C541" s="12"/>
      <c r="D541" s="12"/>
      <c r="E541" s="70">
        <f t="shared" si="191"/>
        <v>0</v>
      </c>
      <c r="F541" s="70">
        <f t="shared" si="192"/>
        <v>0</v>
      </c>
      <c r="G541" s="12"/>
      <c r="H541" s="12"/>
      <c r="I541" s="3"/>
      <c r="J541" s="7"/>
      <c r="K541" s="2"/>
      <c r="L541" s="2"/>
      <c r="M541" s="2"/>
      <c r="N541" s="2"/>
      <c r="O541" s="2"/>
      <c r="P541" s="2"/>
      <c r="Q541" s="92">
        <f t="shared" si="189"/>
        <v>0</v>
      </c>
      <c r="R541" s="3"/>
      <c r="S541" s="8"/>
      <c r="T541" s="95"/>
      <c r="U541" s="2"/>
      <c r="V541" s="10"/>
      <c r="W541" s="8"/>
      <c r="X541" s="10"/>
      <c r="Y541" s="93">
        <f t="shared" si="190"/>
        <v>0</v>
      </c>
      <c r="Z541" s="10"/>
      <c r="AA541" s="10">
        <f t="shared" si="193"/>
        <v>0</v>
      </c>
      <c r="AB541" s="10"/>
      <c r="AC541" s="10"/>
      <c r="AD541" s="10"/>
      <c r="AE541" s="1"/>
      <c r="AF541" s="1"/>
      <c r="AG541" s="1"/>
      <c r="AH541" s="1"/>
      <c r="AI541" s="1"/>
      <c r="AJ541" s="1"/>
      <c r="AK541" s="5"/>
      <c r="AL541" s="6"/>
      <c r="AM541" s="3"/>
      <c r="AN541" s="3"/>
      <c r="AO541" s="3"/>
      <c r="AP541" s="3"/>
      <c r="AQ541" s="3"/>
      <c r="AR541" s="3"/>
      <c r="AS541" s="3"/>
      <c r="AT541" s="3"/>
    </row>
    <row r="542" spans="1:46" ht="15.75" customHeight="1" x14ac:dyDescent="0.15">
      <c r="A542" s="4"/>
      <c r="B542" s="4"/>
      <c r="C542" s="12"/>
      <c r="D542" s="12"/>
      <c r="E542" s="70">
        <f t="shared" si="191"/>
        <v>0</v>
      </c>
      <c r="F542" s="70">
        <f t="shared" si="192"/>
        <v>0</v>
      </c>
      <c r="G542" s="12"/>
      <c r="H542" s="12"/>
      <c r="I542" s="3"/>
      <c r="J542" s="7"/>
      <c r="K542" s="2"/>
      <c r="L542" s="2"/>
      <c r="M542" s="2"/>
      <c r="N542" s="2"/>
      <c r="O542" s="2"/>
      <c r="P542" s="2"/>
      <c r="Q542" s="92">
        <f t="shared" si="189"/>
        <v>0</v>
      </c>
      <c r="R542" s="3"/>
      <c r="S542" s="8"/>
      <c r="T542" s="95"/>
      <c r="U542" s="2"/>
      <c r="V542" s="10"/>
      <c r="W542" s="8"/>
      <c r="X542" s="10"/>
      <c r="Y542" s="93">
        <f t="shared" si="190"/>
        <v>0</v>
      </c>
      <c r="Z542" s="10"/>
      <c r="AA542" s="10">
        <f t="shared" si="193"/>
        <v>0</v>
      </c>
      <c r="AB542" s="10"/>
      <c r="AC542" s="10"/>
      <c r="AD542" s="10"/>
      <c r="AE542" s="1"/>
      <c r="AF542" s="1"/>
      <c r="AG542" s="1"/>
      <c r="AH542" s="1"/>
      <c r="AI542" s="1"/>
      <c r="AJ542" s="1"/>
      <c r="AK542" s="5"/>
      <c r="AL542" s="6"/>
      <c r="AM542" s="3"/>
      <c r="AN542" s="3"/>
      <c r="AO542" s="3"/>
      <c r="AP542" s="3"/>
      <c r="AQ542" s="3"/>
      <c r="AR542" s="3"/>
      <c r="AS542" s="3"/>
      <c r="AT542" s="3"/>
    </row>
    <row r="543" spans="1:46" ht="15.75" customHeight="1" x14ac:dyDescent="0.15">
      <c r="A543" s="4"/>
      <c r="B543" s="4"/>
      <c r="C543" s="12"/>
      <c r="D543" s="12"/>
      <c r="E543" s="70">
        <f t="shared" si="191"/>
        <v>0</v>
      </c>
      <c r="F543" s="70">
        <f t="shared" si="192"/>
        <v>0</v>
      </c>
      <c r="G543" s="12"/>
      <c r="H543" s="12"/>
      <c r="I543" s="3"/>
      <c r="J543" s="7"/>
      <c r="K543" s="2"/>
      <c r="L543" s="2"/>
      <c r="M543" s="2"/>
      <c r="N543" s="2"/>
      <c r="O543" s="2"/>
      <c r="P543" s="2"/>
      <c r="Q543" s="92">
        <f t="shared" si="189"/>
        <v>0</v>
      </c>
      <c r="R543" s="3"/>
      <c r="S543" s="8"/>
      <c r="T543" s="95"/>
      <c r="U543" s="2"/>
      <c r="V543" s="10"/>
      <c r="W543" s="8"/>
      <c r="X543" s="10"/>
      <c r="Y543" s="93">
        <f t="shared" si="190"/>
        <v>0</v>
      </c>
      <c r="Z543" s="10"/>
      <c r="AA543" s="10">
        <f t="shared" si="193"/>
        <v>0</v>
      </c>
      <c r="AB543" s="10"/>
      <c r="AC543" s="10"/>
      <c r="AD543" s="10"/>
      <c r="AE543" s="1"/>
      <c r="AF543" s="1"/>
      <c r="AG543" s="1"/>
      <c r="AH543" s="1"/>
      <c r="AI543" s="1"/>
      <c r="AJ543" s="1"/>
      <c r="AK543" s="5"/>
      <c r="AL543" s="6"/>
      <c r="AM543" s="3"/>
      <c r="AN543" s="3"/>
      <c r="AO543" s="3"/>
      <c r="AP543" s="3"/>
      <c r="AQ543" s="3"/>
      <c r="AR543" s="3"/>
      <c r="AS543" s="3"/>
      <c r="AT543" s="3"/>
    </row>
    <row r="544" spans="1:46" ht="15.75" customHeight="1" x14ac:dyDescent="0.15">
      <c r="A544" s="4"/>
      <c r="B544" s="4"/>
      <c r="C544" s="12"/>
      <c r="D544" s="12"/>
      <c r="E544" s="70">
        <f t="shared" si="191"/>
        <v>0</v>
      </c>
      <c r="F544" s="70">
        <f t="shared" si="192"/>
        <v>0</v>
      </c>
      <c r="G544" s="12"/>
      <c r="H544" s="12"/>
      <c r="I544" s="3"/>
      <c r="J544" s="7"/>
      <c r="K544" s="2"/>
      <c r="L544" s="2"/>
      <c r="M544" s="2"/>
      <c r="N544" s="2"/>
      <c r="O544" s="2"/>
      <c r="P544" s="2"/>
      <c r="Q544" s="92">
        <f t="shared" si="189"/>
        <v>0</v>
      </c>
      <c r="R544" s="3"/>
      <c r="S544" s="8"/>
      <c r="T544" s="95"/>
      <c r="U544" s="2"/>
      <c r="V544" s="10"/>
      <c r="W544" s="8"/>
      <c r="X544" s="10"/>
      <c r="Y544" s="93">
        <f t="shared" si="190"/>
        <v>0</v>
      </c>
      <c r="Z544" s="10"/>
      <c r="AA544" s="10">
        <f t="shared" si="193"/>
        <v>0</v>
      </c>
      <c r="AB544" s="10"/>
      <c r="AC544" s="10"/>
      <c r="AD544" s="10"/>
      <c r="AE544" s="1"/>
      <c r="AF544" s="1"/>
      <c r="AG544" s="1"/>
      <c r="AH544" s="1"/>
      <c r="AI544" s="1"/>
      <c r="AJ544" s="1"/>
      <c r="AK544" s="5"/>
      <c r="AL544" s="6"/>
      <c r="AM544" s="3"/>
      <c r="AN544" s="3"/>
      <c r="AO544" s="3"/>
      <c r="AP544" s="3"/>
      <c r="AQ544" s="3"/>
      <c r="AR544" s="3"/>
      <c r="AS544" s="3"/>
      <c r="AT544" s="3"/>
    </row>
    <row r="545" spans="1:46" ht="15.75" customHeight="1" x14ac:dyDescent="0.15">
      <c r="A545" s="4"/>
      <c r="B545" s="4"/>
      <c r="C545" s="12"/>
      <c r="D545" s="12"/>
      <c r="E545" s="70">
        <f t="shared" si="191"/>
        <v>0</v>
      </c>
      <c r="F545" s="70">
        <f t="shared" si="192"/>
        <v>0</v>
      </c>
      <c r="G545" s="12"/>
      <c r="H545" s="12"/>
      <c r="I545" s="3"/>
      <c r="J545" s="7"/>
      <c r="K545" s="2"/>
      <c r="L545" s="2"/>
      <c r="M545" s="2"/>
      <c r="N545" s="2"/>
      <c r="O545" s="2"/>
      <c r="P545" s="2"/>
      <c r="Q545" s="92">
        <f t="shared" si="189"/>
        <v>0</v>
      </c>
      <c r="R545" s="3"/>
      <c r="S545" s="8"/>
      <c r="T545" s="95"/>
      <c r="U545" s="2"/>
      <c r="V545" s="10"/>
      <c r="W545" s="8"/>
      <c r="X545" s="10"/>
      <c r="Y545" s="93">
        <f t="shared" si="190"/>
        <v>0</v>
      </c>
      <c r="Z545" s="10"/>
      <c r="AA545" s="10">
        <f t="shared" si="193"/>
        <v>0</v>
      </c>
      <c r="AB545" s="10"/>
      <c r="AC545" s="10"/>
      <c r="AD545" s="10"/>
      <c r="AE545" s="1"/>
      <c r="AF545" s="1"/>
      <c r="AG545" s="1"/>
      <c r="AH545" s="1"/>
      <c r="AI545" s="1"/>
      <c r="AJ545" s="1"/>
      <c r="AK545" s="5"/>
      <c r="AL545" s="6"/>
      <c r="AM545" s="3"/>
      <c r="AN545" s="3"/>
      <c r="AO545" s="3"/>
      <c r="AP545" s="3"/>
      <c r="AQ545" s="3"/>
      <c r="AR545" s="3"/>
      <c r="AS545" s="3"/>
      <c r="AT545" s="3"/>
    </row>
    <row r="546" spans="1:46" ht="15.75" customHeight="1" x14ac:dyDescent="0.15">
      <c r="A546" s="4"/>
      <c r="B546" s="4"/>
      <c r="C546" s="12"/>
      <c r="D546" s="12"/>
      <c r="E546" s="70">
        <f t="shared" si="191"/>
        <v>0</v>
      </c>
      <c r="F546" s="70">
        <f t="shared" si="192"/>
        <v>0</v>
      </c>
      <c r="G546" s="12"/>
      <c r="H546" s="12"/>
      <c r="I546" s="3"/>
      <c r="J546" s="7"/>
      <c r="K546" s="2"/>
      <c r="L546" s="2"/>
      <c r="M546" s="2"/>
      <c r="N546" s="2"/>
      <c r="O546" s="2"/>
      <c r="P546" s="2"/>
      <c r="Q546" s="92">
        <f t="shared" si="189"/>
        <v>0</v>
      </c>
      <c r="R546" s="3"/>
      <c r="S546" s="8"/>
      <c r="T546" s="95"/>
      <c r="U546" s="2"/>
      <c r="V546" s="10"/>
      <c r="W546" s="8"/>
      <c r="X546" s="10"/>
      <c r="Y546" s="93">
        <f t="shared" si="190"/>
        <v>0</v>
      </c>
      <c r="Z546" s="10"/>
      <c r="AA546" s="10">
        <f t="shared" si="193"/>
        <v>0</v>
      </c>
      <c r="AB546" s="10"/>
      <c r="AC546" s="10"/>
      <c r="AD546" s="10"/>
      <c r="AE546" s="1"/>
      <c r="AF546" s="1"/>
      <c r="AG546" s="1"/>
      <c r="AH546" s="1"/>
      <c r="AI546" s="1"/>
      <c r="AJ546" s="1"/>
      <c r="AK546" s="5"/>
      <c r="AL546" s="6"/>
      <c r="AM546" s="3"/>
      <c r="AN546" s="3"/>
      <c r="AO546" s="3"/>
      <c r="AP546" s="3"/>
      <c r="AQ546" s="3"/>
      <c r="AR546" s="3"/>
      <c r="AS546" s="3"/>
      <c r="AT546" s="3"/>
    </row>
    <row r="547" spans="1:46" ht="15.75" customHeight="1" x14ac:dyDescent="0.15">
      <c r="A547" s="4"/>
      <c r="B547" s="4"/>
      <c r="C547" s="12"/>
      <c r="D547" s="12"/>
      <c r="E547" s="70">
        <f t="shared" si="191"/>
        <v>0</v>
      </c>
      <c r="F547" s="70">
        <f t="shared" si="192"/>
        <v>0</v>
      </c>
      <c r="G547" s="12"/>
      <c r="H547" s="12"/>
      <c r="I547" s="3"/>
      <c r="J547" s="7"/>
      <c r="K547" s="2"/>
      <c r="L547" s="2"/>
      <c r="M547" s="2"/>
      <c r="N547" s="2"/>
      <c r="O547" s="2"/>
      <c r="P547" s="2"/>
      <c r="Q547" s="92">
        <f t="shared" si="189"/>
        <v>0</v>
      </c>
      <c r="R547" s="3"/>
      <c r="S547" s="8"/>
      <c r="T547" s="95"/>
      <c r="U547" s="2"/>
      <c r="V547" s="10"/>
      <c r="W547" s="8"/>
      <c r="X547" s="10"/>
      <c r="Y547" s="93">
        <f t="shared" si="190"/>
        <v>0</v>
      </c>
      <c r="Z547" s="10"/>
      <c r="AA547" s="10">
        <f t="shared" si="193"/>
        <v>0</v>
      </c>
      <c r="AB547" s="10"/>
      <c r="AC547" s="10"/>
      <c r="AD547" s="10"/>
      <c r="AE547" s="1"/>
      <c r="AF547" s="1"/>
      <c r="AG547" s="1"/>
      <c r="AH547" s="1"/>
      <c r="AI547" s="1"/>
      <c r="AJ547" s="1"/>
      <c r="AK547" s="5"/>
      <c r="AL547" s="6"/>
      <c r="AM547" s="3"/>
      <c r="AN547" s="3"/>
      <c r="AO547" s="3"/>
      <c r="AP547" s="3"/>
      <c r="AQ547" s="3"/>
      <c r="AR547" s="3"/>
      <c r="AS547" s="3"/>
      <c r="AT547" s="3"/>
    </row>
    <row r="548" spans="1:46" ht="15.75" customHeight="1" x14ac:dyDescent="0.15">
      <c r="A548" s="4"/>
      <c r="B548" s="4"/>
      <c r="C548" s="12"/>
      <c r="D548" s="12"/>
      <c r="E548" s="70">
        <f t="shared" si="191"/>
        <v>0</v>
      </c>
      <c r="F548" s="70">
        <f t="shared" si="192"/>
        <v>0</v>
      </c>
      <c r="G548" s="12"/>
      <c r="H548" s="12"/>
      <c r="I548" s="3"/>
      <c r="J548" s="7"/>
      <c r="K548" s="2"/>
      <c r="L548" s="2"/>
      <c r="M548" s="2"/>
      <c r="N548" s="2"/>
      <c r="O548" s="2"/>
      <c r="P548" s="2"/>
      <c r="Q548" s="92">
        <f t="shared" si="189"/>
        <v>0</v>
      </c>
      <c r="R548" s="3"/>
      <c r="S548" s="8"/>
      <c r="T548" s="95"/>
      <c r="U548" s="2"/>
      <c r="V548" s="10"/>
      <c r="W548" s="8"/>
      <c r="X548" s="10"/>
      <c r="Y548" s="93">
        <f t="shared" si="190"/>
        <v>0</v>
      </c>
      <c r="Z548" s="10"/>
      <c r="AA548" s="10">
        <f t="shared" si="193"/>
        <v>0</v>
      </c>
      <c r="AB548" s="10"/>
      <c r="AC548" s="10"/>
      <c r="AD548" s="10"/>
      <c r="AE548" s="1"/>
      <c r="AF548" s="1"/>
      <c r="AG548" s="1"/>
      <c r="AH548" s="1"/>
      <c r="AI548" s="1"/>
      <c r="AJ548" s="1"/>
      <c r="AK548" s="5"/>
      <c r="AL548" s="6"/>
      <c r="AM548" s="3"/>
      <c r="AN548" s="3"/>
      <c r="AO548" s="3"/>
      <c r="AP548" s="3"/>
      <c r="AQ548" s="3"/>
      <c r="AR548" s="3"/>
      <c r="AS548" s="3"/>
      <c r="AT548" s="3"/>
    </row>
    <row r="549" spans="1:46" ht="15.75" customHeight="1" x14ac:dyDescent="0.15">
      <c r="A549" s="4"/>
      <c r="B549" s="4"/>
      <c r="C549" s="12"/>
      <c r="D549" s="12"/>
      <c r="E549" s="70">
        <f t="shared" si="191"/>
        <v>0</v>
      </c>
      <c r="F549" s="70">
        <f t="shared" si="192"/>
        <v>0</v>
      </c>
      <c r="G549" s="12"/>
      <c r="H549" s="12"/>
      <c r="I549" s="3"/>
      <c r="J549" s="7"/>
      <c r="K549" s="2"/>
      <c r="L549" s="2"/>
      <c r="M549" s="2"/>
      <c r="N549" s="2"/>
      <c r="O549" s="2"/>
      <c r="P549" s="2"/>
      <c r="Q549" s="92">
        <f t="shared" si="189"/>
        <v>0</v>
      </c>
      <c r="R549" s="3"/>
      <c r="S549" s="8"/>
      <c r="T549" s="95"/>
      <c r="U549" s="2"/>
      <c r="V549" s="10"/>
      <c r="W549" s="8"/>
      <c r="X549" s="10"/>
      <c r="Y549" s="93">
        <f t="shared" si="190"/>
        <v>0</v>
      </c>
      <c r="Z549" s="10"/>
      <c r="AA549" s="10">
        <f t="shared" si="193"/>
        <v>0</v>
      </c>
      <c r="AB549" s="10"/>
      <c r="AC549" s="10"/>
      <c r="AD549" s="10"/>
      <c r="AE549" s="1"/>
      <c r="AF549" s="1"/>
      <c r="AG549" s="1"/>
      <c r="AH549" s="1"/>
      <c r="AI549" s="1"/>
      <c r="AJ549" s="1"/>
      <c r="AK549" s="5"/>
      <c r="AL549" s="6"/>
      <c r="AM549" s="3"/>
      <c r="AN549" s="3"/>
      <c r="AO549" s="3"/>
      <c r="AP549" s="3"/>
      <c r="AQ549" s="3"/>
      <c r="AR549" s="3"/>
      <c r="AS549" s="3"/>
      <c r="AT549" s="3"/>
    </row>
    <row r="550" spans="1:46" ht="15.75" customHeight="1" x14ac:dyDescent="0.15">
      <c r="A550" s="4"/>
      <c r="B550" s="4"/>
      <c r="C550" s="12"/>
      <c r="D550" s="12"/>
      <c r="E550" s="70">
        <f t="shared" si="191"/>
        <v>0</v>
      </c>
      <c r="F550" s="70">
        <f t="shared" si="192"/>
        <v>0</v>
      </c>
      <c r="G550" s="12"/>
      <c r="H550" s="12"/>
      <c r="I550" s="3"/>
      <c r="J550" s="7"/>
      <c r="K550" s="2"/>
      <c r="L550" s="2"/>
      <c r="M550" s="2"/>
      <c r="N550" s="2"/>
      <c r="O550" s="2"/>
      <c r="P550" s="2"/>
      <c r="Q550" s="92">
        <f t="shared" si="189"/>
        <v>0</v>
      </c>
      <c r="R550" s="3"/>
      <c r="S550" s="8"/>
      <c r="T550" s="95"/>
      <c r="U550" s="2"/>
      <c r="V550" s="10"/>
      <c r="W550" s="8"/>
      <c r="X550" s="10"/>
      <c r="Y550" s="93">
        <f t="shared" si="190"/>
        <v>0</v>
      </c>
      <c r="Z550" s="10"/>
      <c r="AA550" s="10">
        <f t="shared" si="193"/>
        <v>0</v>
      </c>
      <c r="AB550" s="10"/>
      <c r="AC550" s="10"/>
      <c r="AD550" s="10"/>
      <c r="AE550" s="1"/>
      <c r="AF550" s="1"/>
      <c r="AG550" s="1"/>
      <c r="AH550" s="1"/>
      <c r="AI550" s="1"/>
      <c r="AJ550" s="1"/>
      <c r="AK550" s="5"/>
      <c r="AL550" s="6"/>
      <c r="AM550" s="3"/>
      <c r="AN550" s="3"/>
      <c r="AO550" s="3"/>
      <c r="AP550" s="3"/>
      <c r="AQ550" s="3"/>
      <c r="AR550" s="3"/>
      <c r="AS550" s="3"/>
      <c r="AT550" s="3"/>
    </row>
    <row r="551" spans="1:46" ht="15.75" customHeight="1" x14ac:dyDescent="0.15">
      <c r="A551" s="4"/>
      <c r="B551" s="4"/>
      <c r="C551" s="12"/>
      <c r="D551" s="12"/>
      <c r="E551" s="70">
        <f t="shared" si="191"/>
        <v>0</v>
      </c>
      <c r="F551" s="70">
        <f t="shared" si="192"/>
        <v>0</v>
      </c>
      <c r="G551" s="12"/>
      <c r="H551" s="12"/>
      <c r="I551" s="3"/>
      <c r="J551" s="7"/>
      <c r="K551" s="2"/>
      <c r="L551" s="2"/>
      <c r="M551" s="2"/>
      <c r="N551" s="2"/>
      <c r="O551" s="2"/>
      <c r="P551" s="2"/>
      <c r="Q551" s="92">
        <f t="shared" si="189"/>
        <v>0</v>
      </c>
      <c r="R551" s="3"/>
      <c r="S551" s="8"/>
      <c r="T551" s="95"/>
      <c r="U551" s="2"/>
      <c r="V551" s="10"/>
      <c r="W551" s="8"/>
      <c r="X551" s="10"/>
      <c r="Y551" s="93">
        <f t="shared" si="190"/>
        <v>0</v>
      </c>
      <c r="Z551" s="10"/>
      <c r="AA551" s="10">
        <f t="shared" si="193"/>
        <v>0</v>
      </c>
      <c r="AB551" s="10"/>
      <c r="AC551" s="10"/>
      <c r="AD551" s="10"/>
      <c r="AE551" s="1"/>
      <c r="AF551" s="1"/>
      <c r="AG551" s="1"/>
      <c r="AH551" s="1"/>
      <c r="AI551" s="1"/>
      <c r="AJ551" s="1"/>
      <c r="AK551" s="5"/>
      <c r="AL551" s="6"/>
      <c r="AM551" s="3"/>
      <c r="AN551" s="3"/>
      <c r="AO551" s="3"/>
      <c r="AP551" s="3"/>
      <c r="AQ551" s="3"/>
      <c r="AR551" s="3"/>
      <c r="AS551" s="3"/>
      <c r="AT551" s="3"/>
    </row>
    <row r="552" spans="1:46" ht="15.75" customHeight="1" x14ac:dyDescent="0.15">
      <c r="A552" s="4"/>
      <c r="B552" s="4"/>
      <c r="C552" s="12"/>
      <c r="D552" s="12"/>
      <c r="E552" s="70">
        <f t="shared" si="191"/>
        <v>0</v>
      </c>
      <c r="F552" s="70">
        <f t="shared" si="192"/>
        <v>0</v>
      </c>
      <c r="G552" s="12"/>
      <c r="H552" s="12"/>
      <c r="I552" s="3"/>
      <c r="J552" s="7"/>
      <c r="K552" s="2"/>
      <c r="L552" s="2"/>
      <c r="M552" s="2"/>
      <c r="N552" s="2"/>
      <c r="O552" s="2"/>
      <c r="P552" s="2"/>
      <c r="Q552" s="92">
        <f t="shared" si="189"/>
        <v>0</v>
      </c>
      <c r="R552" s="3"/>
      <c r="S552" s="8"/>
      <c r="T552" s="95"/>
      <c r="U552" s="2"/>
      <c r="V552" s="10"/>
      <c r="W552" s="8"/>
      <c r="X552" s="10"/>
      <c r="Y552" s="93">
        <f t="shared" si="190"/>
        <v>0</v>
      </c>
      <c r="Z552" s="10"/>
      <c r="AA552" s="10">
        <f t="shared" si="193"/>
        <v>0</v>
      </c>
      <c r="AB552" s="10"/>
      <c r="AC552" s="10"/>
      <c r="AD552" s="10"/>
      <c r="AE552" s="1"/>
      <c r="AF552" s="1"/>
      <c r="AG552" s="1"/>
      <c r="AH552" s="1"/>
      <c r="AI552" s="1"/>
      <c r="AJ552" s="1"/>
      <c r="AK552" s="5"/>
      <c r="AL552" s="6"/>
      <c r="AM552" s="3"/>
      <c r="AN552" s="3"/>
      <c r="AO552" s="3"/>
      <c r="AP552" s="3"/>
      <c r="AQ552" s="3"/>
      <c r="AR552" s="3"/>
      <c r="AS552" s="3"/>
      <c r="AT552" s="3"/>
    </row>
    <row r="553" spans="1:46" ht="15.75" customHeight="1" x14ac:dyDescent="0.15">
      <c r="A553" s="4"/>
      <c r="B553" s="4"/>
      <c r="C553" s="12"/>
      <c r="D553" s="12"/>
      <c r="E553" s="70">
        <f t="shared" si="191"/>
        <v>0</v>
      </c>
      <c r="F553" s="70">
        <f t="shared" si="192"/>
        <v>0</v>
      </c>
      <c r="G553" s="12"/>
      <c r="H553" s="12"/>
      <c r="I553" s="3"/>
      <c r="J553" s="7"/>
      <c r="K553" s="2"/>
      <c r="L553" s="2"/>
      <c r="M553" s="2"/>
      <c r="N553" s="2"/>
      <c r="O553" s="2"/>
      <c r="P553" s="2"/>
      <c r="Q553" s="92">
        <f t="shared" si="189"/>
        <v>0</v>
      </c>
      <c r="R553" s="3"/>
      <c r="S553" s="8"/>
      <c r="T553" s="95"/>
      <c r="U553" s="2"/>
      <c r="V553" s="10"/>
      <c r="W553" s="8"/>
      <c r="X553" s="10"/>
      <c r="Y553" s="93">
        <f t="shared" si="190"/>
        <v>0</v>
      </c>
      <c r="Z553" s="10"/>
      <c r="AA553" s="10">
        <f t="shared" si="193"/>
        <v>0</v>
      </c>
      <c r="AB553" s="10"/>
      <c r="AC553" s="10"/>
      <c r="AD553" s="10"/>
      <c r="AE553" s="1"/>
      <c r="AF553" s="1"/>
      <c r="AG553" s="1"/>
      <c r="AH553" s="1"/>
      <c r="AI553" s="1"/>
      <c r="AJ553" s="1"/>
      <c r="AK553" s="5"/>
      <c r="AL553" s="6"/>
      <c r="AM553" s="3"/>
      <c r="AN553" s="3"/>
      <c r="AO553" s="3"/>
      <c r="AP553" s="3"/>
      <c r="AQ553" s="3"/>
      <c r="AR553" s="3"/>
      <c r="AS553" s="3"/>
      <c r="AT553" s="3"/>
    </row>
    <row r="554" spans="1:46" ht="15.75" customHeight="1" x14ac:dyDescent="0.15">
      <c r="A554" s="4"/>
      <c r="B554" s="4"/>
      <c r="C554" s="12"/>
      <c r="D554" s="12"/>
      <c r="E554" s="70">
        <f t="shared" si="191"/>
        <v>0</v>
      </c>
      <c r="F554" s="70">
        <f t="shared" si="192"/>
        <v>0</v>
      </c>
      <c r="G554" s="12"/>
      <c r="H554" s="12"/>
      <c r="I554" s="3"/>
      <c r="J554" s="7"/>
      <c r="K554" s="2"/>
      <c r="L554" s="2"/>
      <c r="M554" s="2"/>
      <c r="N554" s="2"/>
      <c r="O554" s="2"/>
      <c r="P554" s="2"/>
      <c r="Q554" s="92">
        <f t="shared" si="189"/>
        <v>0</v>
      </c>
      <c r="R554" s="3"/>
      <c r="S554" s="8"/>
      <c r="T554" s="95"/>
      <c r="U554" s="2"/>
      <c r="V554" s="10"/>
      <c r="W554" s="8"/>
      <c r="X554" s="10"/>
      <c r="Y554" s="93">
        <f t="shared" si="190"/>
        <v>0</v>
      </c>
      <c r="Z554" s="10"/>
      <c r="AA554" s="10">
        <f t="shared" si="193"/>
        <v>0</v>
      </c>
      <c r="AB554" s="10"/>
      <c r="AC554" s="10"/>
      <c r="AD554" s="10"/>
      <c r="AE554" s="1"/>
      <c r="AF554" s="1"/>
      <c r="AG554" s="1"/>
      <c r="AH554" s="1"/>
      <c r="AI554" s="1"/>
      <c r="AJ554" s="1"/>
      <c r="AK554" s="5"/>
      <c r="AL554" s="6"/>
      <c r="AM554" s="3"/>
      <c r="AN554" s="3"/>
      <c r="AO554" s="3"/>
      <c r="AP554" s="3"/>
      <c r="AQ554" s="3"/>
      <c r="AR554" s="3"/>
      <c r="AS554" s="3"/>
      <c r="AT554" s="3"/>
    </row>
    <row r="555" spans="1:46" ht="15.75" customHeight="1" x14ac:dyDescent="0.15">
      <c r="A555" s="4"/>
      <c r="B555" s="4"/>
      <c r="C555" s="12"/>
      <c r="D555" s="12"/>
      <c r="E555" s="70">
        <f t="shared" si="191"/>
        <v>0</v>
      </c>
      <c r="F555" s="70">
        <f t="shared" si="192"/>
        <v>0</v>
      </c>
      <c r="G555" s="12"/>
      <c r="H555" s="12"/>
      <c r="I555" s="3"/>
      <c r="J555" s="7"/>
      <c r="K555" s="2"/>
      <c r="L555" s="2"/>
      <c r="M555" s="2"/>
      <c r="N555" s="2"/>
      <c r="O555" s="2"/>
      <c r="P555" s="2"/>
      <c r="Q555" s="92">
        <f t="shared" si="189"/>
        <v>0</v>
      </c>
      <c r="R555" s="3"/>
      <c r="S555" s="8"/>
      <c r="T555" s="95"/>
      <c r="U555" s="2"/>
      <c r="V555" s="10"/>
      <c r="W555" s="8"/>
      <c r="X555" s="10"/>
      <c r="Y555" s="93">
        <f t="shared" si="190"/>
        <v>0</v>
      </c>
      <c r="Z555" s="10"/>
      <c r="AA555" s="10">
        <f t="shared" si="193"/>
        <v>0</v>
      </c>
      <c r="AB555" s="10"/>
      <c r="AC555" s="10"/>
      <c r="AD555" s="10"/>
      <c r="AE555" s="1"/>
      <c r="AF555" s="1"/>
      <c r="AG555" s="1"/>
      <c r="AH555" s="1"/>
      <c r="AI555" s="1"/>
      <c r="AJ555" s="1"/>
      <c r="AK555" s="5"/>
      <c r="AL555" s="6"/>
      <c r="AM555" s="3"/>
      <c r="AN555" s="3"/>
      <c r="AO555" s="3"/>
      <c r="AP555" s="3"/>
      <c r="AQ555" s="3"/>
      <c r="AR555" s="3"/>
      <c r="AS555" s="3"/>
      <c r="AT555" s="3"/>
    </row>
    <row r="556" spans="1:46" ht="15.75" customHeight="1" x14ac:dyDescent="0.15">
      <c r="A556" s="4"/>
      <c r="B556" s="4"/>
      <c r="C556" s="12"/>
      <c r="D556" s="12"/>
      <c r="E556" s="70">
        <f t="shared" si="191"/>
        <v>0</v>
      </c>
      <c r="F556" s="70">
        <f t="shared" si="192"/>
        <v>0</v>
      </c>
      <c r="G556" s="12"/>
      <c r="H556" s="12"/>
      <c r="I556" s="3"/>
      <c r="J556" s="7"/>
      <c r="K556" s="2"/>
      <c r="L556" s="2"/>
      <c r="M556" s="2"/>
      <c r="N556" s="2"/>
      <c r="O556" s="2"/>
      <c r="P556" s="2"/>
      <c r="Q556" s="92">
        <f t="shared" si="189"/>
        <v>0</v>
      </c>
      <c r="R556" s="3"/>
      <c r="S556" s="8"/>
      <c r="T556" s="95"/>
      <c r="U556" s="2"/>
      <c r="V556" s="10"/>
      <c r="W556" s="8"/>
      <c r="X556" s="10"/>
      <c r="Y556" s="93">
        <f t="shared" si="190"/>
        <v>0</v>
      </c>
      <c r="Z556" s="10"/>
      <c r="AA556" s="10">
        <f t="shared" si="193"/>
        <v>0</v>
      </c>
      <c r="AB556" s="10"/>
      <c r="AC556" s="10"/>
      <c r="AD556" s="10"/>
      <c r="AE556" s="1"/>
      <c r="AF556" s="1"/>
      <c r="AG556" s="1"/>
      <c r="AH556" s="1"/>
      <c r="AI556" s="1"/>
      <c r="AJ556" s="1"/>
      <c r="AK556" s="5"/>
      <c r="AL556" s="6"/>
      <c r="AM556" s="3"/>
      <c r="AN556" s="3"/>
      <c r="AO556" s="3"/>
      <c r="AP556" s="3"/>
      <c r="AQ556" s="3"/>
      <c r="AR556" s="3"/>
      <c r="AS556" s="3"/>
      <c r="AT556" s="3"/>
    </row>
    <row r="557" spans="1:46" ht="15.75" customHeight="1" x14ac:dyDescent="0.15">
      <c r="A557" s="4"/>
      <c r="B557" s="4"/>
      <c r="C557" s="12"/>
      <c r="D557" s="12"/>
      <c r="E557" s="70">
        <f t="shared" si="191"/>
        <v>0</v>
      </c>
      <c r="F557" s="70">
        <f t="shared" si="192"/>
        <v>0</v>
      </c>
      <c r="G557" s="12"/>
      <c r="H557" s="12"/>
      <c r="I557" s="3"/>
      <c r="J557" s="7"/>
      <c r="K557" s="2"/>
      <c r="L557" s="2"/>
      <c r="M557" s="2"/>
      <c r="N557" s="2"/>
      <c r="O557" s="2"/>
      <c r="P557" s="2"/>
      <c r="Q557" s="92">
        <f t="shared" si="189"/>
        <v>0</v>
      </c>
      <c r="R557" s="3"/>
      <c r="S557" s="8"/>
      <c r="T557" s="95"/>
      <c r="U557" s="2"/>
      <c r="V557" s="10"/>
      <c r="W557" s="8"/>
      <c r="X557" s="10"/>
      <c r="Y557" s="93">
        <f t="shared" si="190"/>
        <v>0</v>
      </c>
      <c r="Z557" s="10"/>
      <c r="AA557" s="10">
        <f t="shared" si="193"/>
        <v>0</v>
      </c>
      <c r="AB557" s="10"/>
      <c r="AC557" s="10"/>
      <c r="AD557" s="10"/>
      <c r="AE557" s="1"/>
      <c r="AF557" s="1"/>
      <c r="AG557" s="1"/>
      <c r="AH557" s="1"/>
      <c r="AI557" s="1"/>
      <c r="AJ557" s="1"/>
      <c r="AK557" s="5"/>
      <c r="AL557" s="6"/>
      <c r="AM557" s="3"/>
      <c r="AN557" s="3"/>
      <c r="AO557" s="3"/>
      <c r="AP557" s="3"/>
      <c r="AQ557" s="3"/>
      <c r="AR557" s="3"/>
      <c r="AS557" s="3"/>
      <c r="AT557" s="3"/>
    </row>
    <row r="558" spans="1:46" ht="15.75" customHeight="1" x14ac:dyDescent="0.15">
      <c r="A558" s="4"/>
      <c r="B558" s="4"/>
      <c r="C558" s="12"/>
      <c r="D558" s="12"/>
      <c r="E558" s="70">
        <f t="shared" si="191"/>
        <v>0</v>
      </c>
      <c r="F558" s="70">
        <f t="shared" si="192"/>
        <v>0</v>
      </c>
      <c r="G558" s="12"/>
      <c r="H558" s="12"/>
      <c r="I558" s="3"/>
      <c r="J558" s="7"/>
      <c r="K558" s="2"/>
      <c r="L558" s="2"/>
      <c r="M558" s="2"/>
      <c r="N558" s="2"/>
      <c r="O558" s="2"/>
      <c r="P558" s="2"/>
      <c r="Q558" s="92">
        <f t="shared" si="189"/>
        <v>0</v>
      </c>
      <c r="R558" s="3"/>
      <c r="S558" s="8"/>
      <c r="T558" s="95"/>
      <c r="U558" s="2"/>
      <c r="V558" s="10"/>
      <c r="W558" s="8"/>
      <c r="X558" s="10"/>
      <c r="Y558" s="93">
        <f t="shared" si="190"/>
        <v>0</v>
      </c>
      <c r="Z558" s="10"/>
      <c r="AA558" s="10">
        <f t="shared" si="193"/>
        <v>0</v>
      </c>
      <c r="AB558" s="10"/>
      <c r="AC558" s="10"/>
      <c r="AD558" s="10"/>
      <c r="AE558" s="1"/>
      <c r="AF558" s="1"/>
      <c r="AG558" s="1"/>
      <c r="AH558" s="1"/>
      <c r="AI558" s="1"/>
      <c r="AJ558" s="1"/>
      <c r="AK558" s="5"/>
      <c r="AL558" s="6"/>
      <c r="AM558" s="3"/>
      <c r="AN558" s="3"/>
      <c r="AO558" s="3"/>
      <c r="AP558" s="3"/>
      <c r="AQ558" s="3"/>
      <c r="AR558" s="3"/>
      <c r="AS558" s="3"/>
      <c r="AT558" s="3"/>
    </row>
    <row r="559" spans="1:46" ht="15.75" customHeight="1" x14ac:dyDescent="0.15">
      <c r="A559" s="4"/>
      <c r="B559" s="4"/>
      <c r="C559" s="12"/>
      <c r="D559" s="12"/>
      <c r="E559" s="70">
        <f t="shared" si="191"/>
        <v>0</v>
      </c>
      <c r="F559" s="70">
        <f t="shared" si="192"/>
        <v>0</v>
      </c>
      <c r="G559" s="12"/>
      <c r="H559" s="12"/>
      <c r="I559" s="3"/>
      <c r="J559" s="7"/>
      <c r="K559" s="2"/>
      <c r="L559" s="2"/>
      <c r="M559" s="2"/>
      <c r="N559" s="2"/>
      <c r="O559" s="2"/>
      <c r="P559" s="2"/>
      <c r="Q559" s="92">
        <f t="shared" si="189"/>
        <v>0</v>
      </c>
      <c r="R559" s="3"/>
      <c r="S559" s="8"/>
      <c r="T559" s="95"/>
      <c r="U559" s="2"/>
      <c r="V559" s="10"/>
      <c r="W559" s="8"/>
      <c r="X559" s="10"/>
      <c r="Y559" s="93">
        <f t="shared" si="190"/>
        <v>0</v>
      </c>
      <c r="Z559" s="10"/>
      <c r="AA559" s="10">
        <f t="shared" si="193"/>
        <v>0</v>
      </c>
      <c r="AB559" s="10"/>
      <c r="AC559" s="10"/>
      <c r="AD559" s="10"/>
      <c r="AE559" s="1"/>
      <c r="AF559" s="1"/>
      <c r="AG559" s="1"/>
      <c r="AH559" s="1"/>
      <c r="AI559" s="1"/>
      <c r="AJ559" s="1"/>
      <c r="AK559" s="5"/>
      <c r="AL559" s="6"/>
      <c r="AM559" s="3"/>
      <c r="AN559" s="3"/>
      <c r="AO559" s="3"/>
      <c r="AP559" s="3"/>
      <c r="AQ559" s="3"/>
      <c r="AR559" s="3"/>
      <c r="AS559" s="3"/>
      <c r="AT559" s="3"/>
    </row>
    <row r="560" spans="1:46" ht="15.75" customHeight="1" x14ac:dyDescent="0.15">
      <c r="A560" s="4"/>
      <c r="B560" s="4"/>
      <c r="C560" s="12"/>
      <c r="D560" s="12"/>
      <c r="E560" s="70">
        <f t="shared" si="191"/>
        <v>0</v>
      </c>
      <c r="F560" s="70">
        <f t="shared" si="192"/>
        <v>0</v>
      </c>
      <c r="G560" s="12"/>
      <c r="H560" s="12"/>
      <c r="I560" s="3"/>
      <c r="J560" s="7"/>
      <c r="K560" s="2"/>
      <c r="L560" s="2"/>
      <c r="M560" s="2"/>
      <c r="N560" s="2"/>
      <c r="O560" s="2"/>
      <c r="P560" s="2"/>
      <c r="Q560" s="92">
        <f t="shared" si="189"/>
        <v>0</v>
      </c>
      <c r="R560" s="3"/>
      <c r="S560" s="8"/>
      <c r="T560" s="95"/>
      <c r="U560" s="2"/>
      <c r="V560" s="10"/>
      <c r="W560" s="8"/>
      <c r="X560" s="10"/>
      <c r="Y560" s="93">
        <f t="shared" si="190"/>
        <v>0</v>
      </c>
      <c r="Z560" s="10"/>
      <c r="AA560" s="10">
        <f t="shared" si="193"/>
        <v>0</v>
      </c>
      <c r="AB560" s="10"/>
      <c r="AC560" s="10"/>
      <c r="AD560" s="10"/>
      <c r="AE560" s="1"/>
      <c r="AF560" s="1"/>
      <c r="AG560" s="1"/>
      <c r="AH560" s="1"/>
      <c r="AI560" s="1"/>
      <c r="AJ560" s="1"/>
      <c r="AK560" s="5"/>
      <c r="AL560" s="6"/>
      <c r="AM560" s="3"/>
      <c r="AN560" s="3"/>
      <c r="AO560" s="3"/>
      <c r="AP560" s="3"/>
      <c r="AQ560" s="3"/>
      <c r="AR560" s="3"/>
      <c r="AS560" s="3"/>
      <c r="AT560" s="3"/>
    </row>
    <row r="561" spans="1:46" ht="15.75" customHeight="1" x14ac:dyDescent="0.15">
      <c r="A561" s="4"/>
      <c r="B561" s="4"/>
      <c r="C561" s="12"/>
      <c r="D561" s="12"/>
      <c r="E561" s="70">
        <f t="shared" si="191"/>
        <v>0</v>
      </c>
      <c r="F561" s="70">
        <f t="shared" si="192"/>
        <v>0</v>
      </c>
      <c r="G561" s="12"/>
      <c r="H561" s="12"/>
      <c r="I561" s="3"/>
      <c r="J561" s="7"/>
      <c r="K561" s="2"/>
      <c r="L561" s="2"/>
      <c r="M561" s="2"/>
      <c r="N561" s="2"/>
      <c r="O561" s="2"/>
      <c r="P561" s="2"/>
      <c r="Q561" s="92">
        <f t="shared" si="189"/>
        <v>0</v>
      </c>
      <c r="R561" s="3"/>
      <c r="S561" s="8"/>
      <c r="T561" s="95"/>
      <c r="U561" s="2"/>
      <c r="V561" s="10"/>
      <c r="W561" s="8"/>
      <c r="X561" s="10"/>
      <c r="Y561" s="93">
        <f t="shared" si="190"/>
        <v>0</v>
      </c>
      <c r="Z561" s="10"/>
      <c r="AA561" s="10">
        <f t="shared" si="193"/>
        <v>0</v>
      </c>
      <c r="AB561" s="10"/>
      <c r="AC561" s="10"/>
      <c r="AD561" s="10"/>
      <c r="AE561" s="1"/>
      <c r="AF561" s="1"/>
      <c r="AG561" s="1"/>
      <c r="AH561" s="1"/>
      <c r="AI561" s="1"/>
      <c r="AJ561" s="1"/>
      <c r="AK561" s="5"/>
      <c r="AL561" s="6"/>
      <c r="AM561" s="3"/>
      <c r="AN561" s="3"/>
      <c r="AO561" s="3"/>
      <c r="AP561" s="3"/>
      <c r="AQ561" s="3"/>
      <c r="AR561" s="3"/>
      <c r="AS561" s="3"/>
      <c r="AT561" s="3"/>
    </row>
    <row r="562" spans="1:46" ht="15.75" customHeight="1" x14ac:dyDescent="0.15">
      <c r="A562" s="4"/>
      <c r="B562" s="4"/>
      <c r="C562" s="12"/>
      <c r="D562" s="12"/>
      <c r="E562" s="70">
        <f t="shared" si="191"/>
        <v>0</v>
      </c>
      <c r="F562" s="70">
        <f t="shared" si="192"/>
        <v>0</v>
      </c>
      <c r="G562" s="12"/>
      <c r="H562" s="12"/>
      <c r="I562" s="3"/>
      <c r="J562" s="7"/>
      <c r="K562" s="2"/>
      <c r="L562" s="2"/>
      <c r="M562" s="2"/>
      <c r="N562" s="2"/>
      <c r="O562" s="2"/>
      <c r="P562" s="2"/>
      <c r="Q562" s="92">
        <f t="shared" si="189"/>
        <v>0</v>
      </c>
      <c r="R562" s="3"/>
      <c r="S562" s="8"/>
      <c r="T562" s="95"/>
      <c r="U562" s="2"/>
      <c r="V562" s="10"/>
      <c r="W562" s="8"/>
      <c r="X562" s="10"/>
      <c r="Y562" s="93">
        <f t="shared" si="190"/>
        <v>0</v>
      </c>
      <c r="Z562" s="10"/>
      <c r="AA562" s="10">
        <f t="shared" si="193"/>
        <v>0</v>
      </c>
      <c r="AB562" s="10"/>
      <c r="AC562" s="10"/>
      <c r="AD562" s="10"/>
      <c r="AE562" s="1"/>
      <c r="AF562" s="1"/>
      <c r="AG562" s="1"/>
      <c r="AH562" s="1"/>
      <c r="AI562" s="1"/>
      <c r="AJ562" s="1"/>
      <c r="AK562" s="5"/>
      <c r="AL562" s="6"/>
      <c r="AM562" s="3"/>
      <c r="AN562" s="3"/>
      <c r="AO562" s="3"/>
      <c r="AP562" s="3"/>
      <c r="AQ562" s="3"/>
      <c r="AR562" s="3"/>
      <c r="AS562" s="3"/>
      <c r="AT562" s="3"/>
    </row>
    <row r="563" spans="1:46" ht="15.75" customHeight="1" x14ac:dyDescent="0.15">
      <c r="A563" s="4"/>
      <c r="B563" s="4"/>
      <c r="C563" s="12"/>
      <c r="D563" s="12"/>
      <c r="E563" s="70">
        <f t="shared" si="191"/>
        <v>0</v>
      </c>
      <c r="F563" s="70">
        <f t="shared" si="192"/>
        <v>0</v>
      </c>
      <c r="G563" s="12"/>
      <c r="H563" s="12"/>
      <c r="I563" s="3"/>
      <c r="J563" s="7"/>
      <c r="K563" s="2"/>
      <c r="L563" s="2"/>
      <c r="M563" s="2"/>
      <c r="N563" s="2"/>
      <c r="O563" s="2"/>
      <c r="P563" s="2"/>
      <c r="Q563" s="92">
        <f t="shared" si="189"/>
        <v>0</v>
      </c>
      <c r="R563" s="3"/>
      <c r="S563" s="8"/>
      <c r="T563" s="95"/>
      <c r="U563" s="2"/>
      <c r="V563" s="10"/>
      <c r="W563" s="8"/>
      <c r="X563" s="10"/>
      <c r="Y563" s="93">
        <f t="shared" si="190"/>
        <v>0</v>
      </c>
      <c r="Z563" s="10"/>
      <c r="AA563" s="10">
        <f t="shared" si="193"/>
        <v>0</v>
      </c>
      <c r="AB563" s="10"/>
      <c r="AC563" s="10"/>
      <c r="AD563" s="10"/>
      <c r="AE563" s="1"/>
      <c r="AF563" s="1"/>
      <c r="AG563" s="1"/>
      <c r="AH563" s="1"/>
      <c r="AI563" s="1"/>
      <c r="AJ563" s="1"/>
      <c r="AK563" s="5"/>
      <c r="AL563" s="6"/>
      <c r="AM563" s="3"/>
      <c r="AN563" s="3"/>
      <c r="AO563" s="3"/>
      <c r="AP563" s="3"/>
      <c r="AQ563" s="3"/>
      <c r="AR563" s="3"/>
      <c r="AS563" s="3"/>
      <c r="AT563" s="3"/>
    </row>
    <row r="564" spans="1:46" ht="15.75" customHeight="1" x14ac:dyDescent="0.15">
      <c r="A564" s="4"/>
      <c r="B564" s="4"/>
      <c r="C564" s="12"/>
      <c r="D564" s="12"/>
      <c r="E564" s="70">
        <f t="shared" si="191"/>
        <v>0</v>
      </c>
      <c r="F564" s="70">
        <f t="shared" si="192"/>
        <v>0</v>
      </c>
      <c r="G564" s="12"/>
      <c r="H564" s="12"/>
      <c r="I564" s="3"/>
      <c r="J564" s="7"/>
      <c r="K564" s="2"/>
      <c r="L564" s="2"/>
      <c r="M564" s="2"/>
      <c r="N564" s="2"/>
      <c r="O564" s="2"/>
      <c r="P564" s="2"/>
      <c r="Q564" s="92">
        <f t="shared" si="189"/>
        <v>0</v>
      </c>
      <c r="R564" s="3"/>
      <c r="S564" s="8"/>
      <c r="T564" s="95"/>
      <c r="U564" s="2"/>
      <c r="V564" s="10"/>
      <c r="W564" s="8"/>
      <c r="X564" s="10"/>
      <c r="Y564" s="93">
        <f t="shared" si="190"/>
        <v>0</v>
      </c>
      <c r="Z564" s="10"/>
      <c r="AA564" s="10">
        <f t="shared" si="193"/>
        <v>0</v>
      </c>
      <c r="AB564" s="10"/>
      <c r="AC564" s="10"/>
      <c r="AD564" s="10"/>
      <c r="AE564" s="1"/>
      <c r="AF564" s="1"/>
      <c r="AG564" s="1"/>
      <c r="AH564" s="1"/>
      <c r="AI564" s="1"/>
      <c r="AJ564" s="1"/>
      <c r="AK564" s="5"/>
      <c r="AL564" s="6"/>
      <c r="AM564" s="3"/>
      <c r="AN564" s="3"/>
      <c r="AO564" s="3"/>
      <c r="AP564" s="3"/>
      <c r="AQ564" s="3"/>
      <c r="AR564" s="3"/>
      <c r="AS564" s="3"/>
      <c r="AT564" s="3"/>
    </row>
    <row r="565" spans="1:46" ht="15.75" customHeight="1" x14ac:dyDescent="0.15">
      <c r="A565" s="4"/>
      <c r="B565" s="4"/>
      <c r="C565" s="12"/>
      <c r="D565" s="12"/>
      <c r="E565" s="70">
        <f t="shared" si="191"/>
        <v>0</v>
      </c>
      <c r="F565" s="70">
        <f t="shared" si="192"/>
        <v>0</v>
      </c>
      <c r="G565" s="12"/>
      <c r="H565" s="12"/>
      <c r="I565" s="3"/>
      <c r="J565" s="7"/>
      <c r="K565" s="2"/>
      <c r="L565" s="2"/>
      <c r="M565" s="2"/>
      <c r="N565" s="2"/>
      <c r="O565" s="2"/>
      <c r="P565" s="2"/>
      <c r="Q565" s="92">
        <f t="shared" si="189"/>
        <v>0</v>
      </c>
      <c r="R565" s="3"/>
      <c r="S565" s="8"/>
      <c r="T565" s="95"/>
      <c r="U565" s="2"/>
      <c r="V565" s="10"/>
      <c r="W565" s="8"/>
      <c r="X565" s="10"/>
      <c r="Y565" s="93">
        <f t="shared" si="190"/>
        <v>0</v>
      </c>
      <c r="Z565" s="10"/>
      <c r="AA565" s="10">
        <f t="shared" si="193"/>
        <v>0</v>
      </c>
      <c r="AB565" s="10"/>
      <c r="AC565" s="10"/>
      <c r="AD565" s="10"/>
      <c r="AE565" s="1"/>
      <c r="AF565" s="1"/>
      <c r="AG565" s="1"/>
      <c r="AH565" s="1"/>
      <c r="AI565" s="1"/>
      <c r="AJ565" s="1"/>
      <c r="AK565" s="5"/>
      <c r="AL565" s="6"/>
      <c r="AM565" s="3"/>
      <c r="AN565" s="3"/>
      <c r="AO565" s="3"/>
      <c r="AP565" s="3"/>
      <c r="AQ565" s="3"/>
      <c r="AR565" s="3"/>
      <c r="AS565" s="3"/>
      <c r="AT565" s="3"/>
    </row>
    <row r="566" spans="1:46" ht="15.75" customHeight="1" x14ac:dyDescent="0.15">
      <c r="A566" s="4"/>
      <c r="B566" s="4"/>
      <c r="C566" s="12"/>
      <c r="D566" s="12"/>
      <c r="E566" s="70">
        <f t="shared" si="191"/>
        <v>0</v>
      </c>
      <c r="F566" s="70">
        <f t="shared" si="192"/>
        <v>0</v>
      </c>
      <c r="G566" s="12"/>
      <c r="H566" s="12"/>
      <c r="I566" s="3"/>
      <c r="J566" s="7"/>
      <c r="K566" s="2"/>
      <c r="L566" s="2"/>
      <c r="M566" s="2"/>
      <c r="N566" s="2"/>
      <c r="O566" s="2"/>
      <c r="P566" s="2"/>
      <c r="Q566" s="92">
        <f t="shared" si="189"/>
        <v>0</v>
      </c>
      <c r="R566" s="3"/>
      <c r="S566" s="8"/>
      <c r="T566" s="95"/>
      <c r="U566" s="2"/>
      <c r="V566" s="10"/>
      <c r="W566" s="8"/>
      <c r="X566" s="10"/>
      <c r="Y566" s="93">
        <f t="shared" si="190"/>
        <v>0</v>
      </c>
      <c r="Z566" s="10"/>
      <c r="AA566" s="10">
        <f t="shared" si="193"/>
        <v>0</v>
      </c>
      <c r="AB566" s="10"/>
      <c r="AC566" s="10"/>
      <c r="AD566" s="10"/>
      <c r="AE566" s="1"/>
      <c r="AF566" s="1"/>
      <c r="AG566" s="1"/>
      <c r="AH566" s="1"/>
      <c r="AI566" s="1"/>
      <c r="AJ566" s="1"/>
      <c r="AK566" s="5"/>
      <c r="AL566" s="6"/>
      <c r="AM566" s="3"/>
      <c r="AN566" s="3"/>
      <c r="AO566" s="3"/>
      <c r="AP566" s="3"/>
      <c r="AQ566" s="3"/>
      <c r="AR566" s="3"/>
      <c r="AS566" s="3"/>
      <c r="AT566" s="3"/>
    </row>
    <row r="567" spans="1:46" ht="15.75" customHeight="1" x14ac:dyDescent="0.15">
      <c r="A567" s="4"/>
      <c r="B567" s="4"/>
      <c r="C567" s="12"/>
      <c r="D567" s="12"/>
      <c r="E567" s="70">
        <f t="shared" si="191"/>
        <v>0</v>
      </c>
      <c r="F567" s="70">
        <f t="shared" si="192"/>
        <v>0</v>
      </c>
      <c r="G567" s="12"/>
      <c r="H567" s="12"/>
      <c r="I567" s="3"/>
      <c r="J567" s="7"/>
      <c r="K567" s="2"/>
      <c r="L567" s="2"/>
      <c r="M567" s="2"/>
      <c r="N567" s="2"/>
      <c r="O567" s="2"/>
      <c r="P567" s="2"/>
      <c r="Q567" s="92">
        <f t="shared" si="189"/>
        <v>0</v>
      </c>
      <c r="R567" s="3"/>
      <c r="S567" s="8"/>
      <c r="T567" s="95"/>
      <c r="U567" s="2"/>
      <c r="V567" s="10"/>
      <c r="W567" s="8"/>
      <c r="X567" s="10"/>
      <c r="Y567" s="93">
        <f t="shared" si="190"/>
        <v>0</v>
      </c>
      <c r="Z567" s="10"/>
      <c r="AA567" s="10">
        <f t="shared" si="193"/>
        <v>0</v>
      </c>
      <c r="AB567" s="10"/>
      <c r="AC567" s="10"/>
      <c r="AD567" s="10"/>
      <c r="AE567" s="1"/>
      <c r="AF567" s="1"/>
      <c r="AG567" s="1"/>
      <c r="AH567" s="1"/>
      <c r="AI567" s="1"/>
      <c r="AJ567" s="1"/>
      <c r="AK567" s="5"/>
      <c r="AL567" s="6"/>
      <c r="AM567" s="3"/>
      <c r="AN567" s="3"/>
      <c r="AO567" s="3"/>
      <c r="AP567" s="3"/>
      <c r="AQ567" s="3"/>
      <c r="AR567" s="3"/>
      <c r="AS567" s="3"/>
      <c r="AT567" s="3"/>
    </row>
    <row r="568" spans="1:46" ht="15.75" customHeight="1" x14ac:dyDescent="0.15">
      <c r="A568" s="4"/>
      <c r="B568" s="4"/>
      <c r="C568" s="12"/>
      <c r="D568" s="12"/>
      <c r="E568" s="70">
        <f t="shared" si="191"/>
        <v>0</v>
      </c>
      <c r="F568" s="70">
        <f t="shared" si="192"/>
        <v>0</v>
      </c>
      <c r="G568" s="12"/>
      <c r="H568" s="12"/>
      <c r="I568" s="3"/>
      <c r="J568" s="7"/>
      <c r="K568" s="2"/>
      <c r="L568" s="2"/>
      <c r="M568" s="2"/>
      <c r="N568" s="2"/>
      <c r="O568" s="2"/>
      <c r="P568" s="2"/>
      <c r="Q568" s="92">
        <f t="shared" si="189"/>
        <v>0</v>
      </c>
      <c r="R568" s="3"/>
      <c r="S568" s="8"/>
      <c r="T568" s="95"/>
      <c r="U568" s="2"/>
      <c r="V568" s="10"/>
      <c r="W568" s="8"/>
      <c r="X568" s="10"/>
      <c r="Y568" s="93">
        <f t="shared" si="190"/>
        <v>0</v>
      </c>
      <c r="Z568" s="10"/>
      <c r="AA568" s="10">
        <f t="shared" si="193"/>
        <v>0</v>
      </c>
      <c r="AB568" s="10"/>
      <c r="AC568" s="10"/>
      <c r="AD568" s="10"/>
      <c r="AE568" s="1"/>
      <c r="AF568" s="1"/>
      <c r="AG568" s="1"/>
      <c r="AH568" s="1"/>
      <c r="AI568" s="1"/>
      <c r="AJ568" s="1"/>
      <c r="AK568" s="5"/>
      <c r="AL568" s="6"/>
      <c r="AM568" s="3"/>
      <c r="AN568" s="3"/>
      <c r="AO568" s="3"/>
      <c r="AP568" s="3"/>
      <c r="AQ568" s="3"/>
      <c r="AR568" s="3"/>
      <c r="AS568" s="3"/>
      <c r="AT568" s="3"/>
    </row>
    <row r="569" spans="1:46" ht="15.75" customHeight="1" x14ac:dyDescent="0.15">
      <c r="A569" s="4"/>
      <c r="B569" s="4"/>
      <c r="C569" s="12"/>
      <c r="D569" s="12"/>
      <c r="E569" s="70">
        <f t="shared" si="191"/>
        <v>0</v>
      </c>
      <c r="F569" s="70">
        <f t="shared" si="192"/>
        <v>0</v>
      </c>
      <c r="G569" s="12"/>
      <c r="H569" s="12"/>
      <c r="I569" s="3"/>
      <c r="J569" s="7"/>
      <c r="K569" s="2"/>
      <c r="L569" s="2"/>
      <c r="M569" s="2"/>
      <c r="N569" s="2"/>
      <c r="O569" s="2"/>
      <c r="P569" s="2"/>
      <c r="Q569" s="92">
        <f t="shared" si="189"/>
        <v>0</v>
      </c>
      <c r="R569" s="3"/>
      <c r="S569" s="8"/>
      <c r="T569" s="95"/>
      <c r="U569" s="2"/>
      <c r="V569" s="10"/>
      <c r="W569" s="8"/>
      <c r="X569" s="10"/>
      <c r="Y569" s="93">
        <f t="shared" si="190"/>
        <v>0</v>
      </c>
      <c r="Z569" s="10"/>
      <c r="AA569" s="10">
        <f t="shared" si="193"/>
        <v>0</v>
      </c>
      <c r="AB569" s="10"/>
      <c r="AC569" s="10"/>
      <c r="AD569" s="10"/>
      <c r="AE569" s="1"/>
      <c r="AF569" s="1"/>
      <c r="AG569" s="1"/>
      <c r="AH569" s="1"/>
      <c r="AI569" s="1"/>
      <c r="AJ569" s="1"/>
      <c r="AK569" s="5"/>
      <c r="AL569" s="6"/>
      <c r="AM569" s="3"/>
      <c r="AN569" s="3"/>
      <c r="AO569" s="3"/>
      <c r="AP569" s="3"/>
      <c r="AQ569" s="3"/>
      <c r="AR569" s="3"/>
      <c r="AS569" s="3"/>
      <c r="AT569" s="3"/>
    </row>
    <row r="570" spans="1:46" ht="15.75" customHeight="1" x14ac:dyDescent="0.15">
      <c r="A570" s="4"/>
      <c r="B570" s="4"/>
      <c r="C570" s="12"/>
      <c r="D570" s="12"/>
      <c r="E570" s="70">
        <f t="shared" si="191"/>
        <v>0</v>
      </c>
      <c r="F570" s="70">
        <f t="shared" si="192"/>
        <v>0</v>
      </c>
      <c r="G570" s="12"/>
      <c r="H570" s="12"/>
      <c r="I570" s="3"/>
      <c r="J570" s="7"/>
      <c r="K570" s="2"/>
      <c r="L570" s="2"/>
      <c r="M570" s="2"/>
      <c r="N570" s="2"/>
      <c r="O570" s="2"/>
      <c r="P570" s="2"/>
      <c r="Q570" s="92">
        <f t="shared" si="189"/>
        <v>0</v>
      </c>
      <c r="R570" s="3"/>
      <c r="S570" s="8"/>
      <c r="T570" s="95"/>
      <c r="U570" s="2"/>
      <c r="V570" s="10"/>
      <c r="W570" s="8"/>
      <c r="X570" s="10"/>
      <c r="Y570" s="93">
        <f t="shared" si="190"/>
        <v>0</v>
      </c>
      <c r="Z570" s="10"/>
      <c r="AA570" s="10">
        <f t="shared" si="193"/>
        <v>0</v>
      </c>
      <c r="AB570" s="10"/>
      <c r="AC570" s="10"/>
      <c r="AD570" s="10"/>
      <c r="AE570" s="1"/>
      <c r="AF570" s="1"/>
      <c r="AG570" s="1"/>
      <c r="AH570" s="1"/>
      <c r="AI570" s="1"/>
      <c r="AJ570" s="1"/>
      <c r="AK570" s="5"/>
      <c r="AL570" s="6"/>
      <c r="AM570" s="3"/>
      <c r="AN570" s="3"/>
      <c r="AO570" s="3"/>
      <c r="AP570" s="3"/>
      <c r="AQ570" s="3"/>
      <c r="AR570" s="3"/>
      <c r="AS570" s="3"/>
      <c r="AT570" s="3"/>
    </row>
    <row r="571" spans="1:46" ht="15.75" customHeight="1" x14ac:dyDescent="0.15">
      <c r="A571" s="4"/>
      <c r="B571" s="4"/>
      <c r="C571" s="12"/>
      <c r="D571" s="12"/>
      <c r="E571" s="70">
        <f t="shared" si="191"/>
        <v>0</v>
      </c>
      <c r="F571" s="70">
        <f t="shared" si="192"/>
        <v>0</v>
      </c>
      <c r="G571" s="12"/>
      <c r="H571" s="12"/>
      <c r="I571" s="3"/>
      <c r="J571" s="7"/>
      <c r="K571" s="2"/>
      <c r="L571" s="2"/>
      <c r="M571" s="2"/>
      <c r="N571" s="2"/>
      <c r="O571" s="2"/>
      <c r="P571" s="2"/>
      <c r="Q571" s="92">
        <f t="shared" si="189"/>
        <v>0</v>
      </c>
      <c r="R571" s="3"/>
      <c r="S571" s="8"/>
      <c r="T571" s="95"/>
      <c r="U571" s="2"/>
      <c r="V571" s="10"/>
      <c r="W571" s="8"/>
      <c r="X571" s="10"/>
      <c r="Y571" s="93">
        <f t="shared" si="190"/>
        <v>0</v>
      </c>
      <c r="Z571" s="10"/>
      <c r="AA571" s="10">
        <f t="shared" si="193"/>
        <v>0</v>
      </c>
      <c r="AB571" s="10"/>
      <c r="AC571" s="10"/>
      <c r="AD571" s="10"/>
      <c r="AE571" s="1"/>
      <c r="AF571" s="1"/>
      <c r="AG571" s="1"/>
      <c r="AH571" s="1"/>
      <c r="AI571" s="1"/>
      <c r="AJ571" s="1"/>
      <c r="AK571" s="5"/>
      <c r="AL571" s="6"/>
      <c r="AM571" s="3"/>
      <c r="AN571" s="3"/>
      <c r="AO571" s="3"/>
      <c r="AP571" s="3"/>
      <c r="AQ571" s="3"/>
      <c r="AR571" s="3"/>
      <c r="AS571" s="3"/>
      <c r="AT571" s="3"/>
    </row>
    <row r="572" spans="1:46" ht="15.75" customHeight="1" x14ac:dyDescent="0.15">
      <c r="A572" s="4"/>
      <c r="B572" s="4"/>
      <c r="C572" s="12"/>
      <c r="D572" s="12"/>
      <c r="E572" s="70">
        <f t="shared" si="191"/>
        <v>0</v>
      </c>
      <c r="F572" s="70">
        <f t="shared" si="192"/>
        <v>0</v>
      </c>
      <c r="G572" s="12"/>
      <c r="H572" s="12"/>
      <c r="I572" s="3"/>
      <c r="J572" s="7"/>
      <c r="K572" s="2"/>
      <c r="L572" s="2"/>
      <c r="M572" s="2"/>
      <c r="N572" s="2"/>
      <c r="O572" s="2"/>
      <c r="P572" s="2"/>
      <c r="Q572" s="92">
        <f t="shared" si="189"/>
        <v>0</v>
      </c>
      <c r="R572" s="3"/>
      <c r="S572" s="8"/>
      <c r="T572" s="95"/>
      <c r="U572" s="2"/>
      <c r="V572" s="10"/>
      <c r="W572" s="8"/>
      <c r="X572" s="10"/>
      <c r="Y572" s="93">
        <f t="shared" si="190"/>
        <v>0</v>
      </c>
      <c r="Z572" s="10"/>
      <c r="AA572" s="10">
        <f t="shared" si="193"/>
        <v>0</v>
      </c>
      <c r="AB572" s="10"/>
      <c r="AC572" s="10"/>
      <c r="AD572" s="10"/>
      <c r="AE572" s="1"/>
      <c r="AF572" s="1"/>
      <c r="AG572" s="1"/>
      <c r="AH572" s="1"/>
      <c r="AI572" s="1"/>
      <c r="AJ572" s="1"/>
      <c r="AK572" s="5"/>
      <c r="AL572" s="6"/>
      <c r="AM572" s="3"/>
      <c r="AN572" s="3"/>
      <c r="AO572" s="3"/>
      <c r="AP572" s="3"/>
      <c r="AQ572" s="3"/>
      <c r="AR572" s="3"/>
      <c r="AS572" s="3"/>
      <c r="AT572" s="3"/>
    </row>
    <row r="573" spans="1:46" ht="15.75" customHeight="1" x14ac:dyDescent="0.15">
      <c r="A573" s="4"/>
      <c r="B573" s="4"/>
      <c r="C573" s="12"/>
      <c r="D573" s="12"/>
      <c r="E573" s="70">
        <f t="shared" si="191"/>
        <v>0</v>
      </c>
      <c r="F573" s="70">
        <f t="shared" si="192"/>
        <v>0</v>
      </c>
      <c r="G573" s="12"/>
      <c r="H573" s="12"/>
      <c r="I573" s="3"/>
      <c r="J573" s="7"/>
      <c r="K573" s="2"/>
      <c r="L573" s="2"/>
      <c r="M573" s="2"/>
      <c r="N573" s="2"/>
      <c r="O573" s="2"/>
      <c r="P573" s="2"/>
      <c r="Q573" s="92">
        <f t="shared" si="189"/>
        <v>0</v>
      </c>
      <c r="R573" s="3"/>
      <c r="S573" s="8"/>
      <c r="T573" s="95"/>
      <c r="U573" s="2"/>
      <c r="V573" s="10"/>
      <c r="W573" s="8"/>
      <c r="X573" s="10"/>
      <c r="Y573" s="93">
        <f t="shared" si="190"/>
        <v>0</v>
      </c>
      <c r="Z573" s="10"/>
      <c r="AA573" s="10">
        <f t="shared" si="193"/>
        <v>0</v>
      </c>
      <c r="AB573" s="10"/>
      <c r="AC573" s="10"/>
      <c r="AD573" s="10"/>
      <c r="AE573" s="1"/>
      <c r="AF573" s="1"/>
      <c r="AG573" s="1"/>
      <c r="AH573" s="1"/>
      <c r="AI573" s="1"/>
      <c r="AJ573" s="1"/>
      <c r="AK573" s="5"/>
      <c r="AL573" s="6"/>
      <c r="AM573" s="3"/>
      <c r="AN573" s="3"/>
      <c r="AO573" s="3"/>
      <c r="AP573" s="3"/>
      <c r="AQ573" s="3"/>
      <c r="AR573" s="3"/>
      <c r="AS573" s="3"/>
      <c r="AT573" s="3"/>
    </row>
    <row r="574" spans="1:46" ht="15.75" customHeight="1" x14ac:dyDescent="0.15">
      <c r="A574" s="4"/>
      <c r="B574" s="4"/>
      <c r="C574" s="12"/>
      <c r="D574" s="12"/>
      <c r="E574" s="70">
        <f t="shared" si="191"/>
        <v>0</v>
      </c>
      <c r="F574" s="70">
        <f t="shared" si="192"/>
        <v>0</v>
      </c>
      <c r="G574" s="12"/>
      <c r="H574" s="12"/>
      <c r="I574" s="3"/>
      <c r="J574" s="7"/>
      <c r="K574" s="2"/>
      <c r="L574" s="2"/>
      <c r="M574" s="2"/>
      <c r="N574" s="2"/>
      <c r="O574" s="2"/>
      <c r="P574" s="2"/>
      <c r="Q574" s="92">
        <f t="shared" si="189"/>
        <v>0</v>
      </c>
      <c r="R574" s="3"/>
      <c r="S574" s="8"/>
      <c r="T574" s="95"/>
      <c r="U574" s="2"/>
      <c r="V574" s="10"/>
      <c r="W574" s="8"/>
      <c r="X574" s="10"/>
      <c r="Y574" s="93">
        <f t="shared" si="190"/>
        <v>0</v>
      </c>
      <c r="Z574" s="10"/>
      <c r="AA574" s="10">
        <f t="shared" si="193"/>
        <v>0</v>
      </c>
      <c r="AB574" s="10"/>
      <c r="AC574" s="10"/>
      <c r="AD574" s="10"/>
      <c r="AE574" s="1"/>
      <c r="AF574" s="1"/>
      <c r="AG574" s="1"/>
      <c r="AH574" s="1"/>
      <c r="AI574" s="1"/>
      <c r="AJ574" s="1"/>
      <c r="AK574" s="5"/>
      <c r="AL574" s="6"/>
      <c r="AM574" s="3"/>
      <c r="AN574" s="3"/>
      <c r="AO574" s="3"/>
      <c r="AP574" s="3"/>
      <c r="AQ574" s="3"/>
      <c r="AR574" s="3"/>
      <c r="AS574" s="3"/>
      <c r="AT574" s="3"/>
    </row>
    <row r="575" spans="1:46" ht="15.75" customHeight="1" x14ac:dyDescent="0.15">
      <c r="A575" s="4"/>
      <c r="B575" s="4"/>
      <c r="C575" s="12"/>
      <c r="D575" s="12"/>
      <c r="E575" s="70">
        <f t="shared" si="191"/>
        <v>0</v>
      </c>
      <c r="F575" s="70">
        <f t="shared" si="192"/>
        <v>0</v>
      </c>
      <c r="G575" s="12"/>
      <c r="H575" s="12"/>
      <c r="I575" s="3"/>
      <c r="J575" s="7"/>
      <c r="K575" s="2"/>
      <c r="L575" s="2"/>
      <c r="M575" s="2"/>
      <c r="N575" s="2"/>
      <c r="O575" s="2"/>
      <c r="P575" s="2"/>
      <c r="Q575" s="92">
        <f t="shared" si="189"/>
        <v>0</v>
      </c>
      <c r="R575" s="3"/>
      <c r="S575" s="8"/>
      <c r="T575" s="95"/>
      <c r="U575" s="2"/>
      <c r="V575" s="10"/>
      <c r="W575" s="8"/>
      <c r="X575" s="10"/>
      <c r="Y575" s="93">
        <f t="shared" si="190"/>
        <v>0</v>
      </c>
      <c r="Z575" s="10"/>
      <c r="AA575" s="10">
        <f t="shared" si="193"/>
        <v>0</v>
      </c>
      <c r="AB575" s="10"/>
      <c r="AC575" s="10"/>
      <c r="AD575" s="10"/>
      <c r="AE575" s="1"/>
      <c r="AF575" s="1"/>
      <c r="AG575" s="1"/>
      <c r="AH575" s="1"/>
      <c r="AI575" s="1"/>
      <c r="AJ575" s="1"/>
      <c r="AK575" s="5"/>
      <c r="AL575" s="6"/>
      <c r="AM575" s="3"/>
      <c r="AN575" s="3"/>
      <c r="AO575" s="3"/>
      <c r="AP575" s="3"/>
      <c r="AQ575" s="3"/>
      <c r="AR575" s="3"/>
      <c r="AS575" s="3"/>
      <c r="AT575" s="3"/>
    </row>
    <row r="576" spans="1:46" ht="15.75" customHeight="1" x14ac:dyDescent="0.15">
      <c r="A576" s="4"/>
      <c r="B576" s="4"/>
      <c r="C576" s="12"/>
      <c r="D576" s="12"/>
      <c r="E576" s="70">
        <f t="shared" si="191"/>
        <v>0</v>
      </c>
      <c r="F576" s="70">
        <f t="shared" si="192"/>
        <v>0</v>
      </c>
      <c r="G576" s="12"/>
      <c r="H576" s="12"/>
      <c r="I576" s="3"/>
      <c r="J576" s="7"/>
      <c r="K576" s="2"/>
      <c r="L576" s="2"/>
      <c r="M576" s="2"/>
      <c r="N576" s="2"/>
      <c r="O576" s="2"/>
      <c r="P576" s="2"/>
      <c r="Q576" s="92">
        <f t="shared" si="189"/>
        <v>0</v>
      </c>
      <c r="R576" s="3"/>
      <c r="S576" s="8"/>
      <c r="T576" s="95"/>
      <c r="U576" s="2"/>
      <c r="V576" s="10"/>
      <c r="W576" s="8"/>
      <c r="X576" s="10"/>
      <c r="Y576" s="93">
        <f t="shared" si="190"/>
        <v>0</v>
      </c>
      <c r="Z576" s="10"/>
      <c r="AA576" s="10">
        <f t="shared" si="193"/>
        <v>0</v>
      </c>
      <c r="AB576" s="10"/>
      <c r="AC576" s="10"/>
      <c r="AD576" s="10"/>
      <c r="AE576" s="1"/>
      <c r="AF576" s="1"/>
      <c r="AG576" s="1"/>
      <c r="AH576" s="1"/>
      <c r="AI576" s="1"/>
      <c r="AJ576" s="1"/>
      <c r="AK576" s="5"/>
      <c r="AL576" s="6"/>
      <c r="AM576" s="3"/>
      <c r="AN576" s="3"/>
      <c r="AO576" s="3"/>
      <c r="AP576" s="3"/>
      <c r="AQ576" s="3"/>
      <c r="AR576" s="3"/>
      <c r="AS576" s="3"/>
      <c r="AT576" s="3"/>
    </row>
    <row r="577" spans="1:46" ht="15.75" customHeight="1" x14ac:dyDescent="0.15">
      <c r="A577" s="4"/>
      <c r="B577" s="4"/>
      <c r="C577" s="12"/>
      <c r="D577" s="12"/>
      <c r="E577" s="70">
        <f t="shared" si="191"/>
        <v>0</v>
      </c>
      <c r="F577" s="70">
        <f t="shared" si="192"/>
        <v>0</v>
      </c>
      <c r="G577" s="12"/>
      <c r="H577" s="12"/>
      <c r="I577" s="3"/>
      <c r="J577" s="7"/>
      <c r="K577" s="2"/>
      <c r="L577" s="2"/>
      <c r="M577" s="2"/>
      <c r="N577" s="2"/>
      <c r="O577" s="2"/>
      <c r="P577" s="2"/>
      <c r="Q577" s="92">
        <f t="shared" si="189"/>
        <v>0</v>
      </c>
      <c r="R577" s="3"/>
      <c r="S577" s="8"/>
      <c r="T577" s="95"/>
      <c r="U577" s="2"/>
      <c r="V577" s="10"/>
      <c r="W577" s="8"/>
      <c r="X577" s="10"/>
      <c r="Y577" s="93">
        <f t="shared" si="190"/>
        <v>0</v>
      </c>
      <c r="Z577" s="10"/>
      <c r="AA577" s="10">
        <f t="shared" si="193"/>
        <v>0</v>
      </c>
      <c r="AB577" s="10"/>
      <c r="AC577" s="10"/>
      <c r="AD577" s="10"/>
      <c r="AE577" s="1"/>
      <c r="AF577" s="1"/>
      <c r="AG577" s="1"/>
      <c r="AH577" s="1"/>
      <c r="AI577" s="1"/>
      <c r="AJ577" s="1"/>
      <c r="AK577" s="5"/>
      <c r="AL577" s="6"/>
      <c r="AM577" s="3"/>
      <c r="AN577" s="3"/>
      <c r="AO577" s="3"/>
      <c r="AP577" s="3"/>
      <c r="AQ577" s="3"/>
      <c r="AR577" s="3"/>
      <c r="AS577" s="3"/>
      <c r="AT577" s="3"/>
    </row>
    <row r="578" spans="1:46" ht="15.75" customHeight="1" x14ac:dyDescent="0.15">
      <c r="A578" s="4"/>
      <c r="B578" s="4"/>
      <c r="C578" s="12"/>
      <c r="D578" s="12"/>
      <c r="E578" s="70">
        <f t="shared" si="191"/>
        <v>0</v>
      </c>
      <c r="F578" s="70">
        <f t="shared" si="192"/>
        <v>0</v>
      </c>
      <c r="G578" s="12"/>
      <c r="H578" s="12"/>
      <c r="I578" s="3"/>
      <c r="J578" s="7"/>
      <c r="K578" s="2"/>
      <c r="L578" s="2"/>
      <c r="M578" s="2"/>
      <c r="N578" s="2"/>
      <c r="O578" s="2"/>
      <c r="P578" s="2"/>
      <c r="Q578" s="92">
        <f t="shared" si="189"/>
        <v>0</v>
      </c>
      <c r="R578" s="3"/>
      <c r="S578" s="8"/>
      <c r="T578" s="95"/>
      <c r="U578" s="2"/>
      <c r="V578" s="10"/>
      <c r="W578" s="8"/>
      <c r="X578" s="10"/>
      <c r="Y578" s="93">
        <f t="shared" si="190"/>
        <v>0</v>
      </c>
      <c r="Z578" s="10"/>
      <c r="AA578" s="10">
        <f t="shared" si="193"/>
        <v>0</v>
      </c>
      <c r="AB578" s="10"/>
      <c r="AC578" s="10"/>
      <c r="AD578" s="10"/>
      <c r="AE578" s="1"/>
      <c r="AF578" s="1"/>
      <c r="AG578" s="1"/>
      <c r="AH578" s="1"/>
      <c r="AI578" s="1"/>
      <c r="AJ578" s="1"/>
      <c r="AK578" s="5"/>
      <c r="AL578" s="6"/>
      <c r="AM578" s="3"/>
      <c r="AN578" s="3"/>
      <c r="AO578" s="3"/>
      <c r="AP578" s="3"/>
      <c r="AQ578" s="3"/>
      <c r="AR578" s="3"/>
      <c r="AS578" s="3"/>
      <c r="AT578" s="3"/>
    </row>
    <row r="579" spans="1:46" ht="15.75" customHeight="1" x14ac:dyDescent="0.15">
      <c r="A579" s="4"/>
      <c r="B579" s="4"/>
      <c r="C579" s="12"/>
      <c r="D579" s="12"/>
      <c r="E579" s="70">
        <f t="shared" si="191"/>
        <v>0</v>
      </c>
      <c r="F579" s="70">
        <f t="shared" si="192"/>
        <v>0</v>
      </c>
      <c r="G579" s="12"/>
      <c r="H579" s="12"/>
      <c r="I579" s="3"/>
      <c r="J579" s="7"/>
      <c r="K579" s="2"/>
      <c r="L579" s="2"/>
      <c r="M579" s="2"/>
      <c r="N579" s="2"/>
      <c r="O579" s="2"/>
      <c r="P579" s="2"/>
      <c r="Q579" s="92">
        <f t="shared" si="189"/>
        <v>0</v>
      </c>
      <c r="R579" s="3"/>
      <c r="S579" s="8"/>
      <c r="T579" s="95"/>
      <c r="U579" s="2"/>
      <c r="V579" s="10"/>
      <c r="W579" s="8"/>
      <c r="X579" s="10"/>
      <c r="Y579" s="93">
        <f t="shared" si="190"/>
        <v>0</v>
      </c>
      <c r="Z579" s="10"/>
      <c r="AA579" s="10">
        <f t="shared" si="193"/>
        <v>0</v>
      </c>
      <c r="AB579" s="10"/>
      <c r="AC579" s="10"/>
      <c r="AD579" s="10"/>
      <c r="AE579" s="1"/>
      <c r="AF579" s="1"/>
      <c r="AG579" s="1"/>
      <c r="AH579" s="1"/>
      <c r="AI579" s="1"/>
      <c r="AJ579" s="1"/>
      <c r="AK579" s="5"/>
      <c r="AL579" s="6"/>
      <c r="AM579" s="3"/>
      <c r="AN579" s="3"/>
      <c r="AO579" s="3"/>
      <c r="AP579" s="3"/>
      <c r="AQ579" s="3"/>
      <c r="AR579" s="3"/>
      <c r="AS579" s="3"/>
      <c r="AT579" s="3"/>
    </row>
    <row r="580" spans="1:46" ht="15.75" customHeight="1" x14ac:dyDescent="0.15">
      <c r="A580" s="4"/>
      <c r="B580" s="4"/>
      <c r="C580" s="12"/>
      <c r="D580" s="12"/>
      <c r="E580" s="70">
        <f t="shared" si="191"/>
        <v>0</v>
      </c>
      <c r="F580" s="70">
        <f t="shared" si="192"/>
        <v>0</v>
      </c>
      <c r="G580" s="12"/>
      <c r="H580" s="12"/>
      <c r="I580" s="3"/>
      <c r="J580" s="7"/>
      <c r="K580" s="2"/>
      <c r="L580" s="2"/>
      <c r="M580" s="2"/>
      <c r="N580" s="2"/>
      <c r="O580" s="2"/>
      <c r="P580" s="2"/>
      <c r="Q580" s="92">
        <f t="shared" si="189"/>
        <v>0</v>
      </c>
      <c r="R580" s="3"/>
      <c r="S580" s="8"/>
      <c r="T580" s="95"/>
      <c r="U580" s="2"/>
      <c r="V580" s="10"/>
      <c r="W580" s="8"/>
      <c r="X580" s="10"/>
      <c r="Y580" s="93">
        <f t="shared" si="190"/>
        <v>0</v>
      </c>
      <c r="Z580" s="10"/>
      <c r="AA580" s="10">
        <f t="shared" si="193"/>
        <v>0</v>
      </c>
      <c r="AB580" s="10"/>
      <c r="AC580" s="10"/>
      <c r="AD580" s="10"/>
      <c r="AE580" s="1"/>
      <c r="AF580" s="1"/>
      <c r="AG580" s="1"/>
      <c r="AH580" s="1"/>
      <c r="AI580" s="1"/>
      <c r="AJ580" s="1"/>
      <c r="AK580" s="5"/>
      <c r="AL580" s="6"/>
      <c r="AM580" s="3"/>
      <c r="AN580" s="3"/>
      <c r="AO580" s="3"/>
      <c r="AP580" s="3"/>
      <c r="AQ580" s="3"/>
      <c r="AR580" s="3"/>
      <c r="AS580" s="3"/>
      <c r="AT580" s="3"/>
    </row>
    <row r="581" spans="1:46" ht="15.75" customHeight="1" x14ac:dyDescent="0.15">
      <c r="A581" s="4"/>
      <c r="B581" s="4"/>
      <c r="C581" s="12"/>
      <c r="D581" s="12"/>
      <c r="E581" s="70">
        <f t="shared" si="191"/>
        <v>0</v>
      </c>
      <c r="F581" s="70">
        <f t="shared" si="192"/>
        <v>0</v>
      </c>
      <c r="G581" s="12"/>
      <c r="H581" s="12"/>
      <c r="I581" s="3"/>
      <c r="J581" s="7"/>
      <c r="K581" s="2"/>
      <c r="L581" s="2"/>
      <c r="M581" s="2"/>
      <c r="N581" s="2"/>
      <c r="O581" s="2"/>
      <c r="P581" s="2"/>
      <c r="Q581" s="92">
        <f t="shared" si="189"/>
        <v>0</v>
      </c>
      <c r="R581" s="3"/>
      <c r="S581" s="8"/>
      <c r="T581" s="95"/>
      <c r="U581" s="2"/>
      <c r="V581" s="10"/>
      <c r="W581" s="8"/>
      <c r="X581" s="10"/>
      <c r="Y581" s="93">
        <f t="shared" si="190"/>
        <v>0</v>
      </c>
      <c r="Z581" s="10"/>
      <c r="AA581" s="10">
        <f t="shared" si="193"/>
        <v>0</v>
      </c>
      <c r="AB581" s="10"/>
      <c r="AC581" s="10"/>
      <c r="AD581" s="10"/>
      <c r="AE581" s="1"/>
      <c r="AF581" s="1"/>
      <c r="AG581" s="1"/>
      <c r="AH581" s="1"/>
      <c r="AI581" s="1"/>
      <c r="AJ581" s="1"/>
      <c r="AK581" s="5"/>
      <c r="AL581" s="6"/>
      <c r="AM581" s="3"/>
      <c r="AN581" s="3"/>
      <c r="AO581" s="3"/>
      <c r="AP581" s="3"/>
      <c r="AQ581" s="3"/>
      <c r="AR581" s="3"/>
      <c r="AS581" s="3"/>
      <c r="AT581" s="3"/>
    </row>
    <row r="582" spans="1:46" ht="15.75" customHeight="1" x14ac:dyDescent="0.15">
      <c r="A582" s="4"/>
      <c r="B582" s="4"/>
      <c r="C582" s="12"/>
      <c r="D582" s="12"/>
      <c r="E582" s="70">
        <f t="shared" si="191"/>
        <v>0</v>
      </c>
      <c r="F582" s="70">
        <f t="shared" si="192"/>
        <v>0</v>
      </c>
      <c r="G582" s="12"/>
      <c r="H582" s="12"/>
      <c r="I582" s="3"/>
      <c r="J582" s="7"/>
      <c r="K582" s="2"/>
      <c r="L582" s="2"/>
      <c r="M582" s="2"/>
      <c r="N582" s="2"/>
      <c r="O582" s="2"/>
      <c r="P582" s="2"/>
      <c r="Q582" s="92">
        <f t="shared" si="189"/>
        <v>0</v>
      </c>
      <c r="R582" s="3"/>
      <c r="S582" s="8"/>
      <c r="T582" s="95"/>
      <c r="U582" s="2"/>
      <c r="V582" s="10"/>
      <c r="W582" s="8"/>
      <c r="X582" s="10"/>
      <c r="Y582" s="93">
        <f t="shared" si="190"/>
        <v>0</v>
      </c>
      <c r="Z582" s="10"/>
      <c r="AA582" s="10">
        <f t="shared" si="193"/>
        <v>0</v>
      </c>
      <c r="AB582" s="10"/>
      <c r="AC582" s="10"/>
      <c r="AD582" s="10"/>
      <c r="AE582" s="1"/>
      <c r="AF582" s="1"/>
      <c r="AG582" s="1"/>
      <c r="AH582" s="1"/>
      <c r="AI582" s="1"/>
      <c r="AJ582" s="1"/>
      <c r="AK582" s="5"/>
      <c r="AL582" s="6"/>
      <c r="AM582" s="3"/>
      <c r="AN582" s="3"/>
      <c r="AO582" s="3"/>
      <c r="AP582" s="3"/>
      <c r="AQ582" s="3"/>
      <c r="AR582" s="3"/>
      <c r="AS582" s="3"/>
      <c r="AT582" s="3"/>
    </row>
    <row r="583" spans="1:46" ht="15.75" customHeight="1" x14ac:dyDescent="0.15">
      <c r="A583" s="4"/>
      <c r="B583" s="4"/>
      <c r="C583" s="12"/>
      <c r="D583" s="12"/>
      <c r="E583" s="70">
        <f t="shared" si="191"/>
        <v>0</v>
      </c>
      <c r="F583" s="70">
        <f t="shared" si="192"/>
        <v>0</v>
      </c>
      <c r="G583" s="12"/>
      <c r="H583" s="12"/>
      <c r="I583" s="3"/>
      <c r="J583" s="7"/>
      <c r="K583" s="2"/>
      <c r="L583" s="2"/>
      <c r="M583" s="2"/>
      <c r="N583" s="2"/>
      <c r="O583" s="2"/>
      <c r="P583" s="2"/>
      <c r="Q583" s="92">
        <f t="shared" si="189"/>
        <v>0</v>
      </c>
      <c r="R583" s="3"/>
      <c r="S583" s="8"/>
      <c r="T583" s="95"/>
      <c r="U583" s="2"/>
      <c r="V583" s="10"/>
      <c r="W583" s="8"/>
      <c r="X583" s="10"/>
      <c r="Y583" s="93">
        <f t="shared" si="190"/>
        <v>0</v>
      </c>
      <c r="Z583" s="10"/>
      <c r="AA583" s="10">
        <f t="shared" si="193"/>
        <v>0</v>
      </c>
      <c r="AB583" s="10"/>
      <c r="AC583" s="10"/>
      <c r="AD583" s="10"/>
      <c r="AE583" s="1"/>
      <c r="AF583" s="1"/>
      <c r="AG583" s="1"/>
      <c r="AH583" s="1"/>
      <c r="AI583" s="1"/>
      <c r="AJ583" s="1"/>
      <c r="AK583" s="5"/>
      <c r="AL583" s="6"/>
      <c r="AM583" s="3"/>
      <c r="AN583" s="3"/>
      <c r="AO583" s="3"/>
      <c r="AP583" s="3"/>
      <c r="AQ583" s="3"/>
      <c r="AR583" s="3"/>
      <c r="AS583" s="3"/>
      <c r="AT583" s="3"/>
    </row>
    <row r="584" spans="1:46" ht="15.75" customHeight="1" x14ac:dyDescent="0.15">
      <c r="A584" s="4"/>
      <c r="B584" s="4"/>
      <c r="C584" s="12"/>
      <c r="D584" s="12"/>
      <c r="E584" s="70">
        <f t="shared" si="191"/>
        <v>0</v>
      </c>
      <c r="F584" s="70">
        <f t="shared" si="192"/>
        <v>0</v>
      </c>
      <c r="G584" s="12"/>
      <c r="H584" s="12"/>
      <c r="I584" s="3"/>
      <c r="J584" s="7"/>
      <c r="K584" s="2"/>
      <c r="L584" s="2"/>
      <c r="M584" s="2"/>
      <c r="N584" s="2"/>
      <c r="O584" s="2"/>
      <c r="P584" s="2"/>
      <c r="Q584" s="92">
        <f t="shared" si="189"/>
        <v>0</v>
      </c>
      <c r="R584" s="3"/>
      <c r="S584" s="8"/>
      <c r="T584" s="95"/>
      <c r="U584" s="2"/>
      <c r="V584" s="10"/>
      <c r="W584" s="8"/>
      <c r="X584" s="10"/>
      <c r="Y584" s="93">
        <f t="shared" si="190"/>
        <v>0</v>
      </c>
      <c r="Z584" s="10"/>
      <c r="AA584" s="10">
        <f t="shared" si="193"/>
        <v>0</v>
      </c>
      <c r="AB584" s="10"/>
      <c r="AC584" s="10"/>
      <c r="AD584" s="10"/>
      <c r="AE584" s="1"/>
      <c r="AF584" s="1"/>
      <c r="AG584" s="1"/>
      <c r="AH584" s="1"/>
      <c r="AI584" s="1"/>
      <c r="AJ584" s="1"/>
      <c r="AK584" s="5"/>
      <c r="AL584" s="6"/>
      <c r="AM584" s="3"/>
      <c r="AN584" s="3"/>
      <c r="AO584" s="3"/>
      <c r="AP584" s="3"/>
      <c r="AQ584" s="3"/>
      <c r="AR584" s="3"/>
      <c r="AS584" s="3"/>
      <c r="AT584" s="3"/>
    </row>
    <row r="585" spans="1:46" ht="15.75" customHeight="1" x14ac:dyDescent="0.15">
      <c r="A585" s="4"/>
      <c r="B585" s="4"/>
      <c r="C585" s="12"/>
      <c r="D585" s="12"/>
      <c r="E585" s="70">
        <f t="shared" si="191"/>
        <v>0</v>
      </c>
      <c r="F585" s="70">
        <f t="shared" si="192"/>
        <v>0</v>
      </c>
      <c r="G585" s="12"/>
      <c r="H585" s="12"/>
      <c r="I585" s="3"/>
      <c r="J585" s="7"/>
      <c r="K585" s="2"/>
      <c r="L585" s="2"/>
      <c r="M585" s="2"/>
      <c r="N585" s="2"/>
      <c r="O585" s="2"/>
      <c r="P585" s="2"/>
      <c r="Q585" s="92">
        <f t="shared" si="189"/>
        <v>0</v>
      </c>
      <c r="R585" s="3"/>
      <c r="S585" s="8"/>
      <c r="T585" s="95"/>
      <c r="U585" s="2"/>
      <c r="V585" s="10"/>
      <c r="W585" s="8"/>
      <c r="X585" s="10"/>
      <c r="Y585" s="93">
        <f t="shared" si="190"/>
        <v>0</v>
      </c>
      <c r="Z585" s="10"/>
      <c r="AA585" s="10">
        <f t="shared" si="193"/>
        <v>0</v>
      </c>
      <c r="AB585" s="10"/>
      <c r="AC585" s="10"/>
      <c r="AD585" s="10"/>
      <c r="AE585" s="1"/>
      <c r="AF585" s="1"/>
      <c r="AG585" s="1"/>
      <c r="AH585" s="1"/>
      <c r="AI585" s="1"/>
      <c r="AJ585" s="1"/>
      <c r="AK585" s="5"/>
      <c r="AL585" s="6"/>
      <c r="AM585" s="3"/>
      <c r="AN585" s="3"/>
      <c r="AO585" s="3"/>
      <c r="AP585" s="3"/>
      <c r="AQ585" s="3"/>
      <c r="AR585" s="3"/>
      <c r="AS585" s="3"/>
      <c r="AT585" s="3"/>
    </row>
    <row r="586" spans="1:46" ht="15.75" customHeight="1" x14ac:dyDescent="0.15">
      <c r="C586" s="12"/>
      <c r="D586" s="12"/>
      <c r="E586" s="70">
        <f t="shared" si="191"/>
        <v>0</v>
      </c>
      <c r="F586" s="70">
        <f t="shared" si="192"/>
        <v>0</v>
      </c>
      <c r="G586" s="12"/>
      <c r="H586" s="12"/>
      <c r="Q586" s="92">
        <f t="shared" si="189"/>
        <v>0</v>
      </c>
      <c r="T586" s="95"/>
      <c r="V586" s="10"/>
      <c r="X586" s="10"/>
      <c r="Y586" s="93">
        <f t="shared" si="190"/>
        <v>0</v>
      </c>
      <c r="Z586" s="10"/>
      <c r="AA586" s="10">
        <f t="shared" si="193"/>
        <v>0</v>
      </c>
      <c r="AB586" s="10"/>
      <c r="AC586" s="10"/>
      <c r="AD586" s="10"/>
    </row>
    <row r="587" spans="1:46" ht="15.75" customHeight="1" x14ac:dyDescent="0.15">
      <c r="C587" s="12"/>
      <c r="D587" s="12"/>
      <c r="E587" s="70">
        <f t="shared" si="191"/>
        <v>0</v>
      </c>
      <c r="F587" s="70">
        <f t="shared" si="192"/>
        <v>0</v>
      </c>
      <c r="G587" s="12"/>
      <c r="H587" s="12"/>
      <c r="Q587" s="92">
        <f t="shared" si="189"/>
        <v>0</v>
      </c>
      <c r="T587" s="95"/>
      <c r="V587" s="10"/>
      <c r="X587" s="10"/>
      <c r="Y587" s="93">
        <f t="shared" si="190"/>
        <v>0</v>
      </c>
      <c r="Z587" s="10"/>
      <c r="AA587" s="10">
        <f t="shared" si="193"/>
        <v>0</v>
      </c>
      <c r="AB587" s="10"/>
      <c r="AC587" s="10"/>
      <c r="AD587" s="10"/>
    </row>
    <row r="588" spans="1:46" ht="15.75" customHeight="1" x14ac:dyDescent="0.15">
      <c r="C588" s="12"/>
      <c r="D588" s="12"/>
      <c r="E588" s="70">
        <f t="shared" si="191"/>
        <v>0</v>
      </c>
      <c r="F588" s="70">
        <f t="shared" si="192"/>
        <v>0</v>
      </c>
      <c r="G588" s="12"/>
      <c r="H588" s="12"/>
      <c r="Q588" s="92">
        <f t="shared" si="189"/>
        <v>0</v>
      </c>
      <c r="T588" s="95"/>
      <c r="V588" s="10"/>
      <c r="X588" s="10"/>
      <c r="Y588" s="93">
        <f t="shared" si="190"/>
        <v>0</v>
      </c>
      <c r="Z588" s="10"/>
      <c r="AA588" s="10">
        <f t="shared" si="193"/>
        <v>0</v>
      </c>
      <c r="AB588" s="10"/>
      <c r="AC588" s="10"/>
      <c r="AD588" s="10"/>
    </row>
    <row r="589" spans="1:46" ht="15.75" customHeight="1" x14ac:dyDescent="0.15">
      <c r="C589" s="12"/>
      <c r="D589" s="12"/>
      <c r="E589" s="70">
        <f t="shared" si="191"/>
        <v>0</v>
      </c>
      <c r="F589" s="70">
        <f t="shared" si="192"/>
        <v>0</v>
      </c>
      <c r="G589" s="12"/>
      <c r="H589" s="12"/>
      <c r="Q589" s="92">
        <f t="shared" si="189"/>
        <v>0</v>
      </c>
      <c r="T589" s="95"/>
      <c r="V589" s="10"/>
      <c r="X589" s="10"/>
      <c r="Y589" s="93">
        <f t="shared" si="190"/>
        <v>0</v>
      </c>
      <c r="Z589" s="10"/>
      <c r="AA589" s="10">
        <f t="shared" si="193"/>
        <v>0</v>
      </c>
      <c r="AB589" s="10"/>
      <c r="AC589" s="10"/>
      <c r="AD589" s="10"/>
    </row>
    <row r="590" spans="1:46" ht="15.75" customHeight="1" x14ac:dyDescent="0.15">
      <c r="C590" s="12"/>
      <c r="D590" s="12"/>
      <c r="E590" s="70">
        <f t="shared" si="191"/>
        <v>0</v>
      </c>
      <c r="F590" s="70">
        <f t="shared" si="192"/>
        <v>0</v>
      </c>
      <c r="G590" s="12"/>
      <c r="H590" s="12"/>
      <c r="Q590" s="92">
        <f t="shared" si="189"/>
        <v>0</v>
      </c>
      <c r="T590" s="95"/>
      <c r="V590" s="10"/>
      <c r="X590" s="10"/>
      <c r="Y590" s="93">
        <f t="shared" si="190"/>
        <v>0</v>
      </c>
      <c r="Z590" s="10"/>
      <c r="AA590" s="10">
        <f t="shared" si="193"/>
        <v>0</v>
      </c>
      <c r="AB590" s="10"/>
      <c r="AC590" s="10"/>
      <c r="AD590" s="10"/>
    </row>
    <row r="591" spans="1:46" ht="15.75" customHeight="1" x14ac:dyDescent="0.15">
      <c r="C591" s="12"/>
      <c r="D591" s="12"/>
      <c r="E591" s="70">
        <f t="shared" si="191"/>
        <v>0</v>
      </c>
      <c r="F591" s="70">
        <f t="shared" si="192"/>
        <v>0</v>
      </c>
      <c r="G591" s="12"/>
      <c r="H591" s="12"/>
      <c r="Q591" s="92">
        <f t="shared" si="189"/>
        <v>0</v>
      </c>
      <c r="T591" s="95"/>
      <c r="V591" s="10"/>
      <c r="X591" s="10"/>
      <c r="Y591" s="93">
        <f t="shared" si="190"/>
        <v>0</v>
      </c>
      <c r="Z591" s="10"/>
      <c r="AA591" s="10">
        <f t="shared" si="193"/>
        <v>0</v>
      </c>
      <c r="AB591" s="10"/>
      <c r="AC591" s="10"/>
      <c r="AD591" s="10"/>
    </row>
    <row r="592" spans="1:46" ht="15.75" customHeight="1" x14ac:dyDescent="0.15">
      <c r="C592" s="12"/>
      <c r="D592" s="12"/>
      <c r="E592" s="70">
        <f t="shared" si="191"/>
        <v>0</v>
      </c>
      <c r="F592" s="70">
        <f t="shared" si="192"/>
        <v>0</v>
      </c>
      <c r="G592" s="12"/>
      <c r="H592" s="12"/>
      <c r="Q592" s="92">
        <f t="shared" si="189"/>
        <v>0</v>
      </c>
      <c r="T592" s="95"/>
      <c r="V592" s="10"/>
      <c r="X592" s="10"/>
      <c r="Y592" s="93">
        <f t="shared" si="190"/>
        <v>0</v>
      </c>
      <c r="Z592" s="10"/>
      <c r="AA592" s="10">
        <f t="shared" si="193"/>
        <v>0</v>
      </c>
      <c r="AB592" s="10"/>
      <c r="AC592" s="10"/>
      <c r="AD592" s="10"/>
    </row>
    <row r="593" spans="3:30" ht="15.75" customHeight="1" x14ac:dyDescent="0.15">
      <c r="C593" s="12"/>
      <c r="D593" s="12"/>
      <c r="E593" s="70">
        <f t="shared" si="191"/>
        <v>0</v>
      </c>
      <c r="F593" s="70">
        <f t="shared" si="192"/>
        <v>0</v>
      </c>
      <c r="G593" s="12"/>
      <c r="H593" s="12"/>
      <c r="Q593" s="92">
        <f t="shared" si="189"/>
        <v>0</v>
      </c>
      <c r="T593" s="95"/>
      <c r="V593" s="10"/>
      <c r="X593" s="10"/>
      <c r="Y593" s="93">
        <f t="shared" si="190"/>
        <v>0</v>
      </c>
      <c r="Z593" s="10"/>
      <c r="AA593" s="10">
        <f t="shared" si="193"/>
        <v>0</v>
      </c>
      <c r="AB593" s="10"/>
      <c r="AC593" s="10"/>
      <c r="AD593" s="10"/>
    </row>
    <row r="594" spans="3:30" ht="15.75" customHeight="1" x14ac:dyDescent="0.15">
      <c r="C594" s="12"/>
      <c r="D594" s="12"/>
      <c r="E594" s="70">
        <f t="shared" si="191"/>
        <v>0</v>
      </c>
      <c r="F594" s="70">
        <f t="shared" si="192"/>
        <v>0</v>
      </c>
      <c r="G594" s="12"/>
      <c r="H594" s="12"/>
      <c r="Q594" s="92">
        <f t="shared" si="189"/>
        <v>0</v>
      </c>
      <c r="T594" s="95"/>
      <c r="V594" s="10"/>
      <c r="X594" s="10"/>
      <c r="Y594" s="93">
        <f t="shared" si="190"/>
        <v>0</v>
      </c>
      <c r="Z594" s="10"/>
      <c r="AA594" s="10">
        <f t="shared" si="193"/>
        <v>0</v>
      </c>
      <c r="AB594" s="10"/>
      <c r="AC594" s="10"/>
      <c r="AD594" s="10"/>
    </row>
    <row r="595" spans="3:30" ht="15.75" customHeight="1" x14ac:dyDescent="0.15">
      <c r="C595" s="12"/>
      <c r="D595" s="12"/>
      <c r="E595" s="70">
        <f t="shared" si="191"/>
        <v>0</v>
      </c>
      <c r="F595" s="70">
        <f t="shared" si="192"/>
        <v>0</v>
      </c>
      <c r="G595" s="12"/>
      <c r="H595" s="12"/>
      <c r="Q595" s="92">
        <f t="shared" ref="Q595:Q658" si="194">P595+AD595+Z595+AE595+AI595-AH595+AG595</f>
        <v>0</v>
      </c>
      <c r="T595" s="95"/>
      <c r="V595" s="10"/>
      <c r="X595" s="10"/>
      <c r="Y595" s="93">
        <f t="shared" ref="Y595:Y658" si="195">IF(AA595&lt;=$U$15,AA595*$T$15-AA595,AA595*$Z$15-AA595-(E595*$U$15))</f>
        <v>0</v>
      </c>
      <c r="Z595" s="10"/>
      <c r="AA595" s="10">
        <f t="shared" si="193"/>
        <v>0</v>
      </c>
      <c r="AB595" s="10"/>
      <c r="AC595" s="10"/>
      <c r="AD595" s="10"/>
    </row>
    <row r="596" spans="3:30" ht="15.75" customHeight="1" x14ac:dyDescent="0.15">
      <c r="C596" s="12"/>
      <c r="D596" s="12"/>
      <c r="E596" s="70">
        <f t="shared" ref="E596:E659" si="196">IF(T596&gt;=$U$12,$V$12,0)</f>
        <v>0</v>
      </c>
      <c r="F596" s="70">
        <f t="shared" ref="F596:F659" si="197">IF(AA596&gt;=$U$15,$V$15,0)</f>
        <v>0</v>
      </c>
      <c r="G596" s="12"/>
      <c r="H596" s="12"/>
      <c r="Q596" s="92">
        <f t="shared" si="194"/>
        <v>0</v>
      </c>
      <c r="T596" s="95"/>
      <c r="V596" s="10"/>
      <c r="X596" s="10"/>
      <c r="Y596" s="93">
        <f t="shared" si="195"/>
        <v>0</v>
      </c>
      <c r="Z596" s="10"/>
      <c r="AA596" s="10">
        <f t="shared" si="193"/>
        <v>0</v>
      </c>
      <c r="AB596" s="10"/>
      <c r="AC596" s="10"/>
      <c r="AD596" s="10"/>
    </row>
    <row r="597" spans="3:30" ht="15.75" customHeight="1" x14ac:dyDescent="0.15">
      <c r="C597" s="12"/>
      <c r="D597" s="12"/>
      <c r="E597" s="70">
        <f t="shared" si="196"/>
        <v>0</v>
      </c>
      <c r="F597" s="70">
        <f t="shared" si="197"/>
        <v>0</v>
      </c>
      <c r="G597" s="12"/>
      <c r="H597" s="12"/>
      <c r="Q597" s="92">
        <f t="shared" si="194"/>
        <v>0</v>
      </c>
      <c r="T597" s="95"/>
      <c r="V597" s="10"/>
      <c r="X597" s="10"/>
      <c r="Y597" s="93">
        <f t="shared" si="195"/>
        <v>0</v>
      </c>
      <c r="Z597" s="10"/>
      <c r="AA597" s="10">
        <f t="shared" si="193"/>
        <v>0</v>
      </c>
      <c r="AB597" s="10"/>
      <c r="AC597" s="10"/>
      <c r="AD597" s="10"/>
    </row>
    <row r="598" spans="3:30" ht="15.75" customHeight="1" x14ac:dyDescent="0.15">
      <c r="C598" s="12"/>
      <c r="D598" s="12"/>
      <c r="E598" s="70">
        <f t="shared" si="196"/>
        <v>0</v>
      </c>
      <c r="F598" s="70">
        <f t="shared" si="197"/>
        <v>0</v>
      </c>
      <c r="G598" s="12"/>
      <c r="H598" s="12"/>
      <c r="Q598" s="92">
        <f t="shared" si="194"/>
        <v>0</v>
      </c>
      <c r="T598" s="95"/>
      <c r="V598" s="10"/>
      <c r="X598" s="10"/>
      <c r="Y598" s="93">
        <f t="shared" si="195"/>
        <v>0</v>
      </c>
      <c r="Z598" s="10"/>
      <c r="AA598" s="10">
        <f t="shared" ref="AA598:AA661" si="198">IF(AD598&gt;$AN$16,AD598-$AN$16,0)</f>
        <v>0</v>
      </c>
      <c r="AB598" s="10"/>
      <c r="AC598" s="10"/>
      <c r="AD598" s="10"/>
    </row>
    <row r="599" spans="3:30" ht="15.75" customHeight="1" x14ac:dyDescent="0.15">
      <c r="C599" s="12"/>
      <c r="D599" s="12"/>
      <c r="E599" s="70">
        <f t="shared" si="196"/>
        <v>0</v>
      </c>
      <c r="F599" s="70">
        <f t="shared" si="197"/>
        <v>0</v>
      </c>
      <c r="G599" s="12"/>
      <c r="H599" s="12"/>
      <c r="Q599" s="92">
        <f t="shared" si="194"/>
        <v>0</v>
      </c>
      <c r="T599" s="95"/>
      <c r="V599" s="10"/>
      <c r="X599" s="10"/>
      <c r="Y599" s="93">
        <f t="shared" si="195"/>
        <v>0</v>
      </c>
      <c r="Z599" s="10"/>
      <c r="AA599" s="10">
        <f t="shared" si="198"/>
        <v>0</v>
      </c>
      <c r="AB599" s="10"/>
      <c r="AC599" s="10"/>
      <c r="AD599" s="10"/>
    </row>
    <row r="600" spans="3:30" ht="15.75" customHeight="1" x14ac:dyDescent="0.15">
      <c r="C600" s="12"/>
      <c r="D600" s="12"/>
      <c r="E600" s="70">
        <f t="shared" si="196"/>
        <v>0</v>
      </c>
      <c r="F600" s="70">
        <f t="shared" si="197"/>
        <v>0</v>
      </c>
      <c r="G600" s="12"/>
      <c r="H600" s="12"/>
      <c r="Q600" s="92">
        <f t="shared" si="194"/>
        <v>0</v>
      </c>
      <c r="T600" s="95"/>
      <c r="V600" s="10"/>
      <c r="X600" s="10"/>
      <c r="Y600" s="93">
        <f t="shared" si="195"/>
        <v>0</v>
      </c>
      <c r="Z600" s="10"/>
      <c r="AA600" s="10">
        <f t="shared" si="198"/>
        <v>0</v>
      </c>
      <c r="AB600" s="10"/>
      <c r="AC600" s="10"/>
      <c r="AD600" s="10"/>
    </row>
    <row r="601" spans="3:30" ht="15.75" customHeight="1" x14ac:dyDescent="0.15">
      <c r="C601" s="12"/>
      <c r="D601" s="12"/>
      <c r="E601" s="70">
        <f t="shared" si="196"/>
        <v>0</v>
      </c>
      <c r="F601" s="70">
        <f t="shared" si="197"/>
        <v>0</v>
      </c>
      <c r="G601" s="12"/>
      <c r="H601" s="12"/>
      <c r="Q601" s="92">
        <f t="shared" si="194"/>
        <v>0</v>
      </c>
      <c r="T601" s="95"/>
      <c r="V601" s="10"/>
      <c r="X601" s="10"/>
      <c r="Y601" s="93">
        <f t="shared" si="195"/>
        <v>0</v>
      </c>
      <c r="Z601" s="10"/>
      <c r="AA601" s="10">
        <f t="shared" si="198"/>
        <v>0</v>
      </c>
      <c r="AB601" s="10"/>
      <c r="AC601" s="10"/>
      <c r="AD601" s="10"/>
    </row>
    <row r="602" spans="3:30" ht="15.75" customHeight="1" x14ac:dyDescent="0.15">
      <c r="C602" s="12"/>
      <c r="D602" s="12"/>
      <c r="E602" s="70">
        <f t="shared" si="196"/>
        <v>0</v>
      </c>
      <c r="F602" s="70">
        <f t="shared" si="197"/>
        <v>0</v>
      </c>
      <c r="G602" s="12"/>
      <c r="H602" s="12"/>
      <c r="Q602" s="92">
        <f t="shared" si="194"/>
        <v>0</v>
      </c>
      <c r="T602" s="95"/>
      <c r="V602" s="10"/>
      <c r="X602" s="10"/>
      <c r="Y602" s="93">
        <f t="shared" si="195"/>
        <v>0</v>
      </c>
      <c r="Z602" s="10"/>
      <c r="AA602" s="10">
        <f t="shared" si="198"/>
        <v>0</v>
      </c>
      <c r="AB602" s="10"/>
      <c r="AC602" s="10"/>
      <c r="AD602" s="10"/>
    </row>
    <row r="603" spans="3:30" ht="15.75" customHeight="1" x14ac:dyDescent="0.15">
      <c r="C603" s="12"/>
      <c r="D603" s="12"/>
      <c r="E603" s="70">
        <f t="shared" si="196"/>
        <v>0</v>
      </c>
      <c r="F603" s="70">
        <f t="shared" si="197"/>
        <v>0</v>
      </c>
      <c r="G603" s="12"/>
      <c r="H603" s="12"/>
      <c r="Q603" s="92">
        <f t="shared" si="194"/>
        <v>0</v>
      </c>
      <c r="T603" s="95"/>
      <c r="V603" s="10"/>
      <c r="X603" s="10"/>
      <c r="Y603" s="93">
        <f t="shared" si="195"/>
        <v>0</v>
      </c>
      <c r="Z603" s="10"/>
      <c r="AA603" s="10">
        <f t="shared" si="198"/>
        <v>0</v>
      </c>
      <c r="AB603" s="10"/>
      <c r="AC603" s="10"/>
      <c r="AD603" s="10"/>
    </row>
    <row r="604" spans="3:30" ht="15.75" customHeight="1" x14ac:dyDescent="0.15">
      <c r="C604" s="12"/>
      <c r="D604" s="12"/>
      <c r="E604" s="70">
        <f t="shared" si="196"/>
        <v>0</v>
      </c>
      <c r="F604" s="70">
        <f t="shared" si="197"/>
        <v>0</v>
      </c>
      <c r="G604" s="12"/>
      <c r="H604" s="12"/>
      <c r="Q604" s="92">
        <f t="shared" si="194"/>
        <v>0</v>
      </c>
      <c r="T604" s="95"/>
      <c r="V604" s="10"/>
      <c r="X604" s="10"/>
      <c r="Y604" s="93">
        <f t="shared" si="195"/>
        <v>0</v>
      </c>
      <c r="Z604" s="10"/>
      <c r="AA604" s="10">
        <f t="shared" si="198"/>
        <v>0</v>
      </c>
      <c r="AB604" s="10"/>
      <c r="AC604" s="10"/>
      <c r="AD604" s="10"/>
    </row>
    <row r="605" spans="3:30" ht="15.75" customHeight="1" x14ac:dyDescent="0.15">
      <c r="C605" s="12"/>
      <c r="D605" s="12"/>
      <c r="E605" s="70">
        <f t="shared" si="196"/>
        <v>0</v>
      </c>
      <c r="F605" s="70">
        <f t="shared" si="197"/>
        <v>0</v>
      </c>
      <c r="G605" s="12"/>
      <c r="H605" s="12"/>
      <c r="Q605" s="92">
        <f t="shared" si="194"/>
        <v>0</v>
      </c>
      <c r="T605" s="95"/>
      <c r="V605" s="10"/>
      <c r="X605" s="10"/>
      <c r="Y605" s="93">
        <f t="shared" si="195"/>
        <v>0</v>
      </c>
      <c r="Z605" s="10"/>
      <c r="AA605" s="10">
        <f t="shared" si="198"/>
        <v>0</v>
      </c>
      <c r="AB605" s="10"/>
      <c r="AC605" s="10"/>
      <c r="AD605" s="10"/>
    </row>
    <row r="606" spans="3:30" ht="15.75" customHeight="1" x14ac:dyDescent="0.15">
      <c r="C606" s="12"/>
      <c r="D606" s="12"/>
      <c r="E606" s="70">
        <f t="shared" si="196"/>
        <v>0</v>
      </c>
      <c r="F606" s="70">
        <f t="shared" si="197"/>
        <v>0</v>
      </c>
      <c r="G606" s="12"/>
      <c r="H606" s="12"/>
      <c r="Q606" s="92">
        <f t="shared" si="194"/>
        <v>0</v>
      </c>
      <c r="T606" s="95"/>
      <c r="V606" s="10"/>
      <c r="X606" s="10"/>
      <c r="Y606" s="93">
        <f t="shared" si="195"/>
        <v>0</v>
      </c>
      <c r="Z606" s="10"/>
      <c r="AA606" s="10">
        <f t="shared" si="198"/>
        <v>0</v>
      </c>
      <c r="AB606" s="10"/>
      <c r="AC606" s="10"/>
      <c r="AD606" s="10"/>
    </row>
    <row r="607" spans="3:30" ht="15.75" customHeight="1" x14ac:dyDescent="0.15">
      <c r="C607" s="12"/>
      <c r="D607" s="12"/>
      <c r="E607" s="70">
        <f t="shared" si="196"/>
        <v>0</v>
      </c>
      <c r="F607" s="70">
        <f t="shared" si="197"/>
        <v>0</v>
      </c>
      <c r="G607" s="12"/>
      <c r="H607" s="12"/>
      <c r="Q607" s="92">
        <f t="shared" si="194"/>
        <v>0</v>
      </c>
      <c r="T607" s="95"/>
      <c r="V607" s="10"/>
      <c r="X607" s="10"/>
      <c r="Y607" s="93">
        <f t="shared" si="195"/>
        <v>0</v>
      </c>
      <c r="Z607" s="10"/>
      <c r="AA607" s="10">
        <f t="shared" si="198"/>
        <v>0</v>
      </c>
      <c r="AB607" s="10"/>
      <c r="AC607" s="10"/>
      <c r="AD607" s="10"/>
    </row>
    <row r="608" spans="3:30" ht="15.75" customHeight="1" x14ac:dyDescent="0.15">
      <c r="C608" s="12"/>
      <c r="D608" s="12"/>
      <c r="E608" s="70">
        <f t="shared" si="196"/>
        <v>0</v>
      </c>
      <c r="F608" s="70">
        <f t="shared" si="197"/>
        <v>0</v>
      </c>
      <c r="G608" s="12"/>
      <c r="H608" s="12"/>
      <c r="Q608" s="92">
        <f t="shared" si="194"/>
        <v>0</v>
      </c>
      <c r="T608" s="95"/>
      <c r="V608" s="10"/>
      <c r="X608" s="10"/>
      <c r="Y608" s="93">
        <f t="shared" si="195"/>
        <v>0</v>
      </c>
      <c r="Z608" s="10"/>
      <c r="AA608" s="10">
        <f t="shared" si="198"/>
        <v>0</v>
      </c>
      <c r="AB608" s="10"/>
      <c r="AC608" s="10"/>
      <c r="AD608" s="10"/>
    </row>
    <row r="609" spans="3:30" ht="15.75" customHeight="1" x14ac:dyDescent="0.15">
      <c r="C609" s="12"/>
      <c r="D609" s="12"/>
      <c r="E609" s="70">
        <f t="shared" si="196"/>
        <v>0</v>
      </c>
      <c r="F609" s="70">
        <f t="shared" si="197"/>
        <v>0</v>
      </c>
      <c r="G609" s="12"/>
      <c r="H609" s="12"/>
      <c r="Q609" s="92">
        <f t="shared" si="194"/>
        <v>0</v>
      </c>
      <c r="T609" s="95"/>
      <c r="V609" s="10"/>
      <c r="X609" s="10"/>
      <c r="Y609" s="93">
        <f t="shared" si="195"/>
        <v>0</v>
      </c>
      <c r="Z609" s="10"/>
      <c r="AA609" s="10">
        <f t="shared" si="198"/>
        <v>0</v>
      </c>
      <c r="AB609" s="10"/>
      <c r="AC609" s="10"/>
      <c r="AD609" s="10"/>
    </row>
    <row r="610" spans="3:30" ht="15.75" customHeight="1" x14ac:dyDescent="0.15">
      <c r="C610" s="12"/>
      <c r="D610" s="12"/>
      <c r="E610" s="70">
        <f t="shared" si="196"/>
        <v>0</v>
      </c>
      <c r="F610" s="70">
        <f t="shared" si="197"/>
        <v>0</v>
      </c>
      <c r="G610" s="12"/>
      <c r="H610" s="12"/>
      <c r="Q610" s="92">
        <f t="shared" si="194"/>
        <v>0</v>
      </c>
      <c r="T610" s="95"/>
      <c r="V610" s="10"/>
      <c r="X610" s="10"/>
      <c r="Y610" s="93">
        <f t="shared" si="195"/>
        <v>0</v>
      </c>
      <c r="Z610" s="10"/>
      <c r="AA610" s="10">
        <f t="shared" si="198"/>
        <v>0</v>
      </c>
      <c r="AB610" s="10"/>
      <c r="AC610" s="10"/>
      <c r="AD610" s="10"/>
    </row>
    <row r="611" spans="3:30" ht="15.75" customHeight="1" x14ac:dyDescent="0.15">
      <c r="C611" s="12"/>
      <c r="D611" s="12"/>
      <c r="E611" s="70">
        <f t="shared" si="196"/>
        <v>0</v>
      </c>
      <c r="F611" s="70">
        <f t="shared" si="197"/>
        <v>0</v>
      </c>
      <c r="G611" s="12"/>
      <c r="H611" s="12"/>
      <c r="Q611" s="92">
        <f t="shared" si="194"/>
        <v>0</v>
      </c>
      <c r="T611" s="95"/>
      <c r="V611" s="10"/>
      <c r="X611" s="10"/>
      <c r="Y611" s="93">
        <f t="shared" si="195"/>
        <v>0</v>
      </c>
      <c r="Z611" s="10"/>
      <c r="AA611" s="10">
        <f t="shared" si="198"/>
        <v>0</v>
      </c>
      <c r="AB611" s="10"/>
      <c r="AC611" s="10"/>
      <c r="AD611" s="10"/>
    </row>
    <row r="612" spans="3:30" ht="15.75" customHeight="1" x14ac:dyDescent="0.15">
      <c r="C612" s="12"/>
      <c r="D612" s="12"/>
      <c r="E612" s="70">
        <f t="shared" si="196"/>
        <v>0</v>
      </c>
      <c r="F612" s="70">
        <f t="shared" si="197"/>
        <v>0</v>
      </c>
      <c r="G612" s="12"/>
      <c r="H612" s="12"/>
      <c r="Q612" s="92">
        <f t="shared" si="194"/>
        <v>0</v>
      </c>
      <c r="T612" s="95"/>
      <c r="V612" s="10"/>
      <c r="X612" s="10"/>
      <c r="Y612" s="93">
        <f t="shared" si="195"/>
        <v>0</v>
      </c>
      <c r="Z612" s="10"/>
      <c r="AA612" s="10">
        <f t="shared" si="198"/>
        <v>0</v>
      </c>
      <c r="AB612" s="10"/>
      <c r="AC612" s="10"/>
      <c r="AD612" s="10"/>
    </row>
    <row r="613" spans="3:30" ht="15.75" customHeight="1" x14ac:dyDescent="0.15">
      <c r="C613" s="12"/>
      <c r="D613" s="12"/>
      <c r="E613" s="70">
        <f t="shared" si="196"/>
        <v>0</v>
      </c>
      <c r="F613" s="70">
        <f t="shared" si="197"/>
        <v>0</v>
      </c>
      <c r="G613" s="12"/>
      <c r="H613" s="12"/>
      <c r="Q613" s="92">
        <f t="shared" si="194"/>
        <v>0</v>
      </c>
      <c r="T613" s="95"/>
      <c r="V613" s="10"/>
      <c r="X613" s="10"/>
      <c r="Y613" s="93">
        <f t="shared" si="195"/>
        <v>0</v>
      </c>
      <c r="Z613" s="10"/>
      <c r="AA613" s="10">
        <f t="shared" si="198"/>
        <v>0</v>
      </c>
      <c r="AB613" s="10"/>
      <c r="AC613" s="10"/>
      <c r="AD613" s="10"/>
    </row>
    <row r="614" spans="3:30" ht="15.75" customHeight="1" x14ac:dyDescent="0.15">
      <c r="C614" s="12"/>
      <c r="D614" s="12"/>
      <c r="E614" s="70">
        <f t="shared" si="196"/>
        <v>0</v>
      </c>
      <c r="F614" s="70">
        <f t="shared" si="197"/>
        <v>0</v>
      </c>
      <c r="G614" s="12"/>
      <c r="H614" s="12"/>
      <c r="Q614" s="92">
        <f t="shared" si="194"/>
        <v>0</v>
      </c>
      <c r="T614" s="95"/>
      <c r="V614" s="10"/>
      <c r="X614" s="10"/>
      <c r="Y614" s="93">
        <f t="shared" si="195"/>
        <v>0</v>
      </c>
      <c r="Z614" s="10"/>
      <c r="AA614" s="10">
        <f t="shared" si="198"/>
        <v>0</v>
      </c>
      <c r="AB614" s="10"/>
      <c r="AC614" s="10"/>
      <c r="AD614" s="10"/>
    </row>
    <row r="615" spans="3:30" ht="15.75" customHeight="1" x14ac:dyDescent="0.15">
      <c r="C615" s="12"/>
      <c r="D615" s="12"/>
      <c r="E615" s="70">
        <f t="shared" si="196"/>
        <v>0</v>
      </c>
      <c r="F615" s="70">
        <f t="shared" si="197"/>
        <v>0</v>
      </c>
      <c r="G615" s="12"/>
      <c r="H615" s="12"/>
      <c r="Q615" s="92">
        <f t="shared" si="194"/>
        <v>0</v>
      </c>
      <c r="T615" s="95"/>
      <c r="V615" s="10"/>
      <c r="X615" s="10"/>
      <c r="Y615" s="93">
        <f t="shared" si="195"/>
        <v>0</v>
      </c>
      <c r="Z615" s="10"/>
      <c r="AA615" s="10">
        <f t="shared" si="198"/>
        <v>0</v>
      </c>
      <c r="AB615" s="10"/>
      <c r="AC615" s="10"/>
      <c r="AD615" s="10"/>
    </row>
    <row r="616" spans="3:30" ht="15.75" customHeight="1" x14ac:dyDescent="0.15">
      <c r="C616" s="12"/>
      <c r="D616" s="12"/>
      <c r="E616" s="70">
        <f t="shared" si="196"/>
        <v>0</v>
      </c>
      <c r="F616" s="70">
        <f t="shared" si="197"/>
        <v>0</v>
      </c>
      <c r="G616" s="12"/>
      <c r="H616" s="12"/>
      <c r="Q616" s="92">
        <f t="shared" si="194"/>
        <v>0</v>
      </c>
      <c r="T616" s="95"/>
      <c r="V616" s="10"/>
      <c r="X616" s="10"/>
      <c r="Y616" s="93">
        <f t="shared" si="195"/>
        <v>0</v>
      </c>
      <c r="Z616" s="10"/>
      <c r="AA616" s="10">
        <f t="shared" si="198"/>
        <v>0</v>
      </c>
      <c r="AB616" s="10"/>
      <c r="AC616" s="10"/>
      <c r="AD616" s="10"/>
    </row>
    <row r="617" spans="3:30" ht="15.75" customHeight="1" x14ac:dyDescent="0.15">
      <c r="C617" s="12"/>
      <c r="D617" s="12"/>
      <c r="E617" s="70">
        <f t="shared" si="196"/>
        <v>0</v>
      </c>
      <c r="F617" s="70">
        <f t="shared" si="197"/>
        <v>0</v>
      </c>
      <c r="G617" s="12"/>
      <c r="H617" s="12"/>
      <c r="Q617" s="92">
        <f t="shared" si="194"/>
        <v>0</v>
      </c>
      <c r="T617" s="95"/>
      <c r="V617" s="10"/>
      <c r="X617" s="10"/>
      <c r="Y617" s="93">
        <f t="shared" si="195"/>
        <v>0</v>
      </c>
      <c r="Z617" s="10"/>
      <c r="AA617" s="10">
        <f t="shared" si="198"/>
        <v>0</v>
      </c>
      <c r="AB617" s="10"/>
      <c r="AC617" s="10"/>
      <c r="AD617" s="10"/>
    </row>
    <row r="618" spans="3:30" ht="15.75" customHeight="1" x14ac:dyDescent="0.15">
      <c r="C618" s="12"/>
      <c r="D618" s="12"/>
      <c r="E618" s="70">
        <f t="shared" si="196"/>
        <v>0</v>
      </c>
      <c r="F618" s="70">
        <f t="shared" si="197"/>
        <v>0</v>
      </c>
      <c r="G618" s="12"/>
      <c r="H618" s="12"/>
      <c r="Q618" s="92">
        <f t="shared" si="194"/>
        <v>0</v>
      </c>
      <c r="T618" s="95"/>
      <c r="V618" s="10"/>
      <c r="X618" s="10"/>
      <c r="Y618" s="93">
        <f t="shared" si="195"/>
        <v>0</v>
      </c>
      <c r="Z618" s="10"/>
      <c r="AA618" s="10">
        <f t="shared" si="198"/>
        <v>0</v>
      </c>
      <c r="AB618" s="10"/>
      <c r="AC618" s="10"/>
      <c r="AD618" s="10"/>
    </row>
    <row r="619" spans="3:30" ht="15.75" customHeight="1" x14ac:dyDescent="0.15">
      <c r="C619" s="12"/>
      <c r="D619" s="12"/>
      <c r="E619" s="70">
        <f t="shared" si="196"/>
        <v>0</v>
      </c>
      <c r="F619" s="70">
        <f t="shared" si="197"/>
        <v>0</v>
      </c>
      <c r="G619" s="12"/>
      <c r="H619" s="12"/>
      <c r="Q619" s="92">
        <f t="shared" si="194"/>
        <v>0</v>
      </c>
      <c r="T619" s="95"/>
      <c r="V619" s="10"/>
      <c r="X619" s="10"/>
      <c r="Y619" s="93">
        <f t="shared" si="195"/>
        <v>0</v>
      </c>
      <c r="Z619" s="10"/>
      <c r="AA619" s="10">
        <f t="shared" si="198"/>
        <v>0</v>
      </c>
      <c r="AB619" s="10"/>
      <c r="AC619" s="10"/>
      <c r="AD619" s="10"/>
    </row>
    <row r="620" spans="3:30" ht="15.75" customHeight="1" x14ac:dyDescent="0.15">
      <c r="C620" s="12"/>
      <c r="D620" s="12"/>
      <c r="E620" s="70">
        <f t="shared" si="196"/>
        <v>0</v>
      </c>
      <c r="F620" s="70">
        <f t="shared" si="197"/>
        <v>0</v>
      </c>
      <c r="G620" s="12"/>
      <c r="H620" s="12"/>
      <c r="Q620" s="92">
        <f t="shared" si="194"/>
        <v>0</v>
      </c>
      <c r="T620" s="95"/>
      <c r="V620" s="10"/>
      <c r="X620" s="10"/>
      <c r="Y620" s="93">
        <f t="shared" si="195"/>
        <v>0</v>
      </c>
      <c r="Z620" s="10"/>
      <c r="AA620" s="10">
        <f t="shared" si="198"/>
        <v>0</v>
      </c>
      <c r="AB620" s="10"/>
      <c r="AC620" s="10"/>
      <c r="AD620" s="10"/>
    </row>
    <row r="621" spans="3:30" ht="15.75" customHeight="1" x14ac:dyDescent="0.15">
      <c r="C621" s="12"/>
      <c r="D621" s="12"/>
      <c r="E621" s="70">
        <f t="shared" si="196"/>
        <v>0</v>
      </c>
      <c r="F621" s="70">
        <f t="shared" si="197"/>
        <v>0</v>
      </c>
      <c r="G621" s="12"/>
      <c r="H621" s="12"/>
      <c r="Q621" s="92">
        <f t="shared" si="194"/>
        <v>0</v>
      </c>
      <c r="T621" s="95"/>
      <c r="V621" s="10"/>
      <c r="X621" s="10"/>
      <c r="Y621" s="93">
        <f t="shared" si="195"/>
        <v>0</v>
      </c>
      <c r="Z621" s="10"/>
      <c r="AA621" s="10">
        <f t="shared" si="198"/>
        <v>0</v>
      </c>
      <c r="AB621" s="10"/>
      <c r="AC621" s="10"/>
      <c r="AD621" s="10"/>
    </row>
    <row r="622" spans="3:30" ht="15.75" customHeight="1" x14ac:dyDescent="0.15">
      <c r="C622" s="12"/>
      <c r="D622" s="12"/>
      <c r="E622" s="70">
        <f t="shared" si="196"/>
        <v>0</v>
      </c>
      <c r="F622" s="70">
        <f t="shared" si="197"/>
        <v>0</v>
      </c>
      <c r="G622" s="12"/>
      <c r="H622" s="12"/>
      <c r="Q622" s="92">
        <f t="shared" si="194"/>
        <v>0</v>
      </c>
      <c r="T622" s="95"/>
      <c r="V622" s="10"/>
      <c r="X622" s="10"/>
      <c r="Y622" s="93">
        <f t="shared" si="195"/>
        <v>0</v>
      </c>
      <c r="Z622" s="10"/>
      <c r="AA622" s="10">
        <f t="shared" si="198"/>
        <v>0</v>
      </c>
      <c r="AB622" s="10"/>
      <c r="AC622" s="10"/>
      <c r="AD622" s="10"/>
    </row>
    <row r="623" spans="3:30" ht="15.75" customHeight="1" x14ac:dyDescent="0.15">
      <c r="C623" s="12"/>
      <c r="D623" s="12"/>
      <c r="E623" s="70">
        <f t="shared" si="196"/>
        <v>0</v>
      </c>
      <c r="F623" s="70">
        <f t="shared" si="197"/>
        <v>0</v>
      </c>
      <c r="G623" s="12"/>
      <c r="H623" s="12"/>
      <c r="Q623" s="92">
        <f t="shared" si="194"/>
        <v>0</v>
      </c>
      <c r="T623" s="95"/>
      <c r="V623" s="10"/>
      <c r="X623" s="10"/>
      <c r="Y623" s="93">
        <f t="shared" si="195"/>
        <v>0</v>
      </c>
      <c r="Z623" s="10"/>
      <c r="AA623" s="10">
        <f t="shared" si="198"/>
        <v>0</v>
      </c>
      <c r="AB623" s="10"/>
      <c r="AC623" s="10"/>
      <c r="AD623" s="10"/>
    </row>
    <row r="624" spans="3:30" ht="15.75" customHeight="1" x14ac:dyDescent="0.15">
      <c r="C624" s="12"/>
      <c r="D624" s="12"/>
      <c r="E624" s="70">
        <f t="shared" si="196"/>
        <v>0</v>
      </c>
      <c r="F624" s="70">
        <f t="shared" si="197"/>
        <v>0</v>
      </c>
      <c r="G624" s="12"/>
      <c r="H624" s="12"/>
      <c r="Q624" s="92">
        <f t="shared" si="194"/>
        <v>0</v>
      </c>
      <c r="T624" s="95"/>
      <c r="V624" s="10"/>
      <c r="X624" s="10"/>
      <c r="Y624" s="93">
        <f t="shared" si="195"/>
        <v>0</v>
      </c>
      <c r="Z624" s="10"/>
      <c r="AA624" s="10">
        <f t="shared" si="198"/>
        <v>0</v>
      </c>
      <c r="AB624" s="10"/>
      <c r="AC624" s="10"/>
      <c r="AD624" s="10"/>
    </row>
    <row r="625" spans="3:30" ht="15.75" customHeight="1" x14ac:dyDescent="0.15">
      <c r="C625" s="12"/>
      <c r="D625" s="12"/>
      <c r="E625" s="70">
        <f t="shared" si="196"/>
        <v>0</v>
      </c>
      <c r="F625" s="70">
        <f t="shared" si="197"/>
        <v>0</v>
      </c>
      <c r="G625" s="12"/>
      <c r="H625" s="12"/>
      <c r="Q625" s="92">
        <f t="shared" si="194"/>
        <v>0</v>
      </c>
      <c r="T625" s="95"/>
      <c r="V625" s="10"/>
      <c r="X625" s="10"/>
      <c r="Y625" s="93">
        <f t="shared" si="195"/>
        <v>0</v>
      </c>
      <c r="Z625" s="10"/>
      <c r="AA625" s="10">
        <f t="shared" si="198"/>
        <v>0</v>
      </c>
      <c r="AB625" s="10"/>
      <c r="AC625" s="10"/>
      <c r="AD625" s="10"/>
    </row>
    <row r="626" spans="3:30" ht="15.75" customHeight="1" x14ac:dyDescent="0.15">
      <c r="C626" s="12"/>
      <c r="D626" s="12"/>
      <c r="E626" s="70">
        <f t="shared" si="196"/>
        <v>0</v>
      </c>
      <c r="F626" s="70">
        <f t="shared" si="197"/>
        <v>0</v>
      </c>
      <c r="G626" s="12"/>
      <c r="H626" s="12"/>
      <c r="Q626" s="92">
        <f t="shared" si="194"/>
        <v>0</v>
      </c>
      <c r="T626" s="95"/>
      <c r="V626" s="10"/>
      <c r="X626" s="10"/>
      <c r="Y626" s="93">
        <f t="shared" si="195"/>
        <v>0</v>
      </c>
      <c r="Z626" s="10"/>
      <c r="AA626" s="10">
        <f t="shared" si="198"/>
        <v>0</v>
      </c>
      <c r="AB626" s="10"/>
      <c r="AC626" s="10"/>
      <c r="AD626" s="10"/>
    </row>
    <row r="627" spans="3:30" ht="15.75" customHeight="1" x14ac:dyDescent="0.15">
      <c r="C627" s="12"/>
      <c r="D627" s="12"/>
      <c r="E627" s="70">
        <f t="shared" si="196"/>
        <v>0</v>
      </c>
      <c r="F627" s="70">
        <f t="shared" si="197"/>
        <v>0</v>
      </c>
      <c r="G627" s="12"/>
      <c r="H627" s="12"/>
      <c r="Q627" s="92">
        <f t="shared" si="194"/>
        <v>0</v>
      </c>
      <c r="T627" s="95"/>
      <c r="V627" s="10"/>
      <c r="X627" s="10"/>
      <c r="Y627" s="93">
        <f t="shared" si="195"/>
        <v>0</v>
      </c>
      <c r="Z627" s="10"/>
      <c r="AA627" s="10">
        <f t="shared" si="198"/>
        <v>0</v>
      </c>
      <c r="AB627" s="10"/>
      <c r="AC627" s="10"/>
      <c r="AD627" s="10"/>
    </row>
    <row r="628" spans="3:30" ht="15.75" customHeight="1" x14ac:dyDescent="0.15">
      <c r="C628" s="12"/>
      <c r="D628" s="12"/>
      <c r="E628" s="70">
        <f t="shared" si="196"/>
        <v>0</v>
      </c>
      <c r="F628" s="70">
        <f t="shared" si="197"/>
        <v>0</v>
      </c>
      <c r="G628" s="12"/>
      <c r="H628" s="12"/>
      <c r="Q628" s="92">
        <f t="shared" si="194"/>
        <v>0</v>
      </c>
      <c r="T628" s="95"/>
      <c r="V628" s="10"/>
      <c r="X628" s="10"/>
      <c r="Y628" s="93">
        <f t="shared" si="195"/>
        <v>0</v>
      </c>
      <c r="Z628" s="10"/>
      <c r="AA628" s="10">
        <f t="shared" si="198"/>
        <v>0</v>
      </c>
      <c r="AB628" s="10"/>
      <c r="AC628" s="10"/>
      <c r="AD628" s="10"/>
    </row>
    <row r="629" spans="3:30" ht="15.75" customHeight="1" x14ac:dyDescent="0.15">
      <c r="C629" s="12"/>
      <c r="D629" s="12"/>
      <c r="E629" s="70">
        <f t="shared" si="196"/>
        <v>0</v>
      </c>
      <c r="F629" s="70">
        <f t="shared" si="197"/>
        <v>0</v>
      </c>
      <c r="G629" s="12"/>
      <c r="H629" s="12"/>
      <c r="Q629" s="92">
        <f t="shared" si="194"/>
        <v>0</v>
      </c>
      <c r="T629" s="95"/>
      <c r="V629" s="10"/>
      <c r="X629" s="10"/>
      <c r="Y629" s="93">
        <f t="shared" si="195"/>
        <v>0</v>
      </c>
      <c r="Z629" s="10"/>
      <c r="AA629" s="10">
        <f t="shared" si="198"/>
        <v>0</v>
      </c>
      <c r="AB629" s="10"/>
      <c r="AC629" s="10"/>
      <c r="AD629" s="10"/>
    </row>
    <row r="630" spans="3:30" ht="15.75" customHeight="1" x14ac:dyDescent="0.15">
      <c r="C630" s="12"/>
      <c r="D630" s="12"/>
      <c r="E630" s="70">
        <f t="shared" si="196"/>
        <v>0</v>
      </c>
      <c r="F630" s="70">
        <f t="shared" si="197"/>
        <v>0</v>
      </c>
      <c r="G630" s="12"/>
      <c r="H630" s="12"/>
      <c r="Q630" s="92">
        <f t="shared" si="194"/>
        <v>0</v>
      </c>
      <c r="T630" s="95"/>
      <c r="V630" s="10"/>
      <c r="X630" s="10"/>
      <c r="Y630" s="93">
        <f t="shared" si="195"/>
        <v>0</v>
      </c>
      <c r="Z630" s="10"/>
      <c r="AA630" s="10">
        <f t="shared" si="198"/>
        <v>0</v>
      </c>
      <c r="AB630" s="10"/>
      <c r="AC630" s="10"/>
      <c r="AD630" s="10"/>
    </row>
    <row r="631" spans="3:30" ht="15.75" customHeight="1" x14ac:dyDescent="0.15">
      <c r="C631" s="12"/>
      <c r="D631" s="12"/>
      <c r="E631" s="70">
        <f t="shared" si="196"/>
        <v>0</v>
      </c>
      <c r="F631" s="70">
        <f t="shared" si="197"/>
        <v>0</v>
      </c>
      <c r="G631" s="12"/>
      <c r="H631" s="12"/>
      <c r="Q631" s="92">
        <f t="shared" si="194"/>
        <v>0</v>
      </c>
      <c r="T631" s="95"/>
      <c r="V631" s="10"/>
      <c r="X631" s="10"/>
      <c r="Y631" s="93">
        <f t="shared" si="195"/>
        <v>0</v>
      </c>
      <c r="Z631" s="10"/>
      <c r="AA631" s="10">
        <f t="shared" si="198"/>
        <v>0</v>
      </c>
      <c r="AB631" s="10"/>
      <c r="AC631" s="10"/>
      <c r="AD631" s="10"/>
    </row>
    <row r="632" spans="3:30" ht="15.75" customHeight="1" x14ac:dyDescent="0.15">
      <c r="C632" s="12"/>
      <c r="D632" s="12"/>
      <c r="E632" s="70">
        <f t="shared" si="196"/>
        <v>0</v>
      </c>
      <c r="F632" s="70">
        <f t="shared" si="197"/>
        <v>0</v>
      </c>
      <c r="G632" s="12"/>
      <c r="H632" s="12"/>
      <c r="Q632" s="92">
        <f t="shared" si="194"/>
        <v>0</v>
      </c>
      <c r="T632" s="95"/>
      <c r="V632" s="10"/>
      <c r="X632" s="10"/>
      <c r="Y632" s="93">
        <f t="shared" si="195"/>
        <v>0</v>
      </c>
      <c r="Z632" s="10"/>
      <c r="AA632" s="10">
        <f t="shared" si="198"/>
        <v>0</v>
      </c>
      <c r="AB632" s="10"/>
      <c r="AC632" s="10"/>
      <c r="AD632" s="10"/>
    </row>
    <row r="633" spans="3:30" ht="15.75" customHeight="1" x14ac:dyDescent="0.15">
      <c r="C633" s="12"/>
      <c r="D633" s="12"/>
      <c r="E633" s="70">
        <f t="shared" si="196"/>
        <v>0</v>
      </c>
      <c r="F633" s="70">
        <f t="shared" si="197"/>
        <v>0</v>
      </c>
      <c r="G633" s="12"/>
      <c r="H633" s="12"/>
      <c r="Q633" s="92">
        <f t="shared" si="194"/>
        <v>0</v>
      </c>
      <c r="T633" s="95"/>
      <c r="V633" s="10"/>
      <c r="X633" s="10"/>
      <c r="Y633" s="93">
        <f t="shared" si="195"/>
        <v>0</v>
      </c>
      <c r="Z633" s="10"/>
      <c r="AA633" s="10">
        <f t="shared" si="198"/>
        <v>0</v>
      </c>
      <c r="AB633" s="10"/>
      <c r="AC633" s="10"/>
      <c r="AD633" s="10"/>
    </row>
    <row r="634" spans="3:30" ht="15.75" customHeight="1" x14ac:dyDescent="0.15">
      <c r="C634" s="12"/>
      <c r="D634" s="12"/>
      <c r="E634" s="70">
        <f t="shared" si="196"/>
        <v>0</v>
      </c>
      <c r="F634" s="70">
        <f t="shared" si="197"/>
        <v>0</v>
      </c>
      <c r="G634" s="12"/>
      <c r="H634" s="12"/>
      <c r="Q634" s="92">
        <f t="shared" si="194"/>
        <v>0</v>
      </c>
      <c r="T634" s="95"/>
      <c r="V634" s="10"/>
      <c r="X634" s="10"/>
      <c r="Y634" s="93">
        <f t="shared" si="195"/>
        <v>0</v>
      </c>
      <c r="Z634" s="10"/>
      <c r="AA634" s="10">
        <f t="shared" si="198"/>
        <v>0</v>
      </c>
      <c r="AB634" s="10"/>
      <c r="AC634" s="10"/>
      <c r="AD634" s="10"/>
    </row>
    <row r="635" spans="3:30" ht="15.75" customHeight="1" x14ac:dyDescent="0.15">
      <c r="C635" s="12"/>
      <c r="D635" s="12"/>
      <c r="E635" s="70">
        <f t="shared" si="196"/>
        <v>0</v>
      </c>
      <c r="F635" s="70">
        <f t="shared" si="197"/>
        <v>0</v>
      </c>
      <c r="G635" s="12"/>
      <c r="H635" s="12"/>
      <c r="Q635" s="92">
        <f t="shared" si="194"/>
        <v>0</v>
      </c>
      <c r="T635" s="95"/>
      <c r="V635" s="10"/>
      <c r="X635" s="10"/>
      <c r="Y635" s="93">
        <f t="shared" si="195"/>
        <v>0</v>
      </c>
      <c r="Z635" s="10"/>
      <c r="AA635" s="10">
        <f t="shared" si="198"/>
        <v>0</v>
      </c>
      <c r="AB635" s="10"/>
      <c r="AC635" s="10"/>
      <c r="AD635" s="10"/>
    </row>
    <row r="636" spans="3:30" ht="15.75" customHeight="1" x14ac:dyDescent="0.15">
      <c r="C636" s="12"/>
      <c r="D636" s="12"/>
      <c r="E636" s="70">
        <f t="shared" si="196"/>
        <v>0</v>
      </c>
      <c r="F636" s="70">
        <f t="shared" si="197"/>
        <v>0</v>
      </c>
      <c r="G636" s="12"/>
      <c r="H636" s="12"/>
      <c r="Q636" s="92">
        <f t="shared" si="194"/>
        <v>0</v>
      </c>
      <c r="T636" s="95"/>
      <c r="V636" s="10"/>
      <c r="X636" s="10"/>
      <c r="Y636" s="93">
        <f t="shared" si="195"/>
        <v>0</v>
      </c>
      <c r="Z636" s="10"/>
      <c r="AA636" s="10">
        <f t="shared" si="198"/>
        <v>0</v>
      </c>
      <c r="AB636" s="10"/>
      <c r="AC636" s="10"/>
      <c r="AD636" s="10"/>
    </row>
    <row r="637" spans="3:30" ht="15.75" customHeight="1" x14ac:dyDescent="0.15">
      <c r="C637" s="12"/>
      <c r="D637" s="12"/>
      <c r="E637" s="70">
        <f t="shared" si="196"/>
        <v>0</v>
      </c>
      <c r="F637" s="70">
        <f t="shared" si="197"/>
        <v>0</v>
      </c>
      <c r="G637" s="12"/>
      <c r="H637" s="12"/>
      <c r="Q637" s="92">
        <f t="shared" si="194"/>
        <v>0</v>
      </c>
      <c r="T637" s="95"/>
      <c r="V637" s="10"/>
      <c r="X637" s="10"/>
      <c r="Y637" s="93">
        <f t="shared" si="195"/>
        <v>0</v>
      </c>
      <c r="Z637" s="10"/>
      <c r="AA637" s="10">
        <f t="shared" si="198"/>
        <v>0</v>
      </c>
      <c r="AB637" s="10"/>
      <c r="AC637" s="10"/>
      <c r="AD637" s="10"/>
    </row>
    <row r="638" spans="3:30" ht="15.75" customHeight="1" x14ac:dyDescent="0.15">
      <c r="C638" s="12"/>
      <c r="D638" s="12"/>
      <c r="E638" s="70">
        <f t="shared" si="196"/>
        <v>0</v>
      </c>
      <c r="F638" s="70">
        <f t="shared" si="197"/>
        <v>0</v>
      </c>
      <c r="G638" s="12"/>
      <c r="H638" s="12"/>
      <c r="Q638" s="92">
        <f t="shared" si="194"/>
        <v>0</v>
      </c>
      <c r="T638" s="95"/>
      <c r="V638" s="10"/>
      <c r="X638" s="10"/>
      <c r="Y638" s="93">
        <f t="shared" si="195"/>
        <v>0</v>
      </c>
      <c r="Z638" s="10"/>
      <c r="AA638" s="10">
        <f t="shared" si="198"/>
        <v>0</v>
      </c>
      <c r="AB638" s="10"/>
      <c r="AC638" s="10"/>
      <c r="AD638" s="10"/>
    </row>
    <row r="639" spans="3:30" ht="15.75" customHeight="1" x14ac:dyDescent="0.15">
      <c r="C639" s="12"/>
      <c r="D639" s="12"/>
      <c r="E639" s="70">
        <f t="shared" si="196"/>
        <v>0</v>
      </c>
      <c r="F639" s="70">
        <f t="shared" si="197"/>
        <v>0</v>
      </c>
      <c r="G639" s="12"/>
      <c r="H639" s="12"/>
      <c r="Q639" s="92">
        <f t="shared" si="194"/>
        <v>0</v>
      </c>
      <c r="T639" s="95"/>
      <c r="V639" s="10"/>
      <c r="X639" s="10"/>
      <c r="Y639" s="93">
        <f t="shared" si="195"/>
        <v>0</v>
      </c>
      <c r="Z639" s="10"/>
      <c r="AA639" s="10">
        <f t="shared" si="198"/>
        <v>0</v>
      </c>
      <c r="AB639" s="10"/>
      <c r="AC639" s="10"/>
      <c r="AD639" s="10"/>
    </row>
    <row r="640" spans="3:30" ht="15.75" customHeight="1" x14ac:dyDescent="0.15">
      <c r="C640" s="12"/>
      <c r="D640" s="12"/>
      <c r="E640" s="70">
        <f t="shared" si="196"/>
        <v>0</v>
      </c>
      <c r="F640" s="70">
        <f t="shared" si="197"/>
        <v>0</v>
      </c>
      <c r="G640" s="12"/>
      <c r="H640" s="12"/>
      <c r="Q640" s="92">
        <f t="shared" si="194"/>
        <v>0</v>
      </c>
      <c r="T640" s="95"/>
      <c r="V640" s="10"/>
      <c r="X640" s="10"/>
      <c r="Y640" s="93">
        <f t="shared" si="195"/>
        <v>0</v>
      </c>
      <c r="Z640" s="10"/>
      <c r="AA640" s="10">
        <f t="shared" si="198"/>
        <v>0</v>
      </c>
      <c r="AB640" s="10"/>
      <c r="AC640" s="10"/>
      <c r="AD640" s="10"/>
    </row>
    <row r="641" spans="3:30" ht="15.75" customHeight="1" x14ac:dyDescent="0.15">
      <c r="C641" s="12"/>
      <c r="D641" s="12"/>
      <c r="E641" s="70">
        <f t="shared" si="196"/>
        <v>0</v>
      </c>
      <c r="F641" s="70">
        <f t="shared" si="197"/>
        <v>0</v>
      </c>
      <c r="G641" s="12"/>
      <c r="H641" s="12"/>
      <c r="Q641" s="92">
        <f t="shared" si="194"/>
        <v>0</v>
      </c>
      <c r="T641" s="95"/>
      <c r="V641" s="10"/>
      <c r="X641" s="10"/>
      <c r="Y641" s="93">
        <f t="shared" si="195"/>
        <v>0</v>
      </c>
      <c r="Z641" s="10"/>
      <c r="AA641" s="10">
        <f t="shared" si="198"/>
        <v>0</v>
      </c>
      <c r="AB641" s="10"/>
      <c r="AC641" s="10"/>
      <c r="AD641" s="10"/>
    </row>
    <row r="642" spans="3:30" ht="15.75" customHeight="1" x14ac:dyDescent="0.15">
      <c r="C642" s="12"/>
      <c r="D642" s="12"/>
      <c r="E642" s="70">
        <f t="shared" si="196"/>
        <v>0</v>
      </c>
      <c r="F642" s="70">
        <f t="shared" si="197"/>
        <v>0</v>
      </c>
      <c r="G642" s="12"/>
      <c r="H642" s="12"/>
      <c r="Q642" s="92">
        <f t="shared" si="194"/>
        <v>0</v>
      </c>
      <c r="T642" s="95"/>
      <c r="V642" s="10"/>
      <c r="X642" s="10"/>
      <c r="Y642" s="93">
        <f t="shared" si="195"/>
        <v>0</v>
      </c>
      <c r="Z642" s="10"/>
      <c r="AA642" s="10">
        <f t="shared" si="198"/>
        <v>0</v>
      </c>
      <c r="AB642" s="10"/>
      <c r="AC642" s="10"/>
      <c r="AD642" s="10"/>
    </row>
    <row r="643" spans="3:30" ht="15.75" customHeight="1" x14ac:dyDescent="0.15">
      <c r="C643" s="12"/>
      <c r="D643" s="12"/>
      <c r="E643" s="70">
        <f t="shared" si="196"/>
        <v>0</v>
      </c>
      <c r="F643" s="70">
        <f t="shared" si="197"/>
        <v>0</v>
      </c>
      <c r="G643" s="12"/>
      <c r="H643" s="12"/>
      <c r="Q643" s="92">
        <f t="shared" si="194"/>
        <v>0</v>
      </c>
      <c r="T643" s="95"/>
      <c r="V643" s="10"/>
      <c r="X643" s="10"/>
      <c r="Y643" s="93">
        <f t="shared" si="195"/>
        <v>0</v>
      </c>
      <c r="Z643" s="10"/>
      <c r="AA643" s="10">
        <f t="shared" si="198"/>
        <v>0</v>
      </c>
      <c r="AB643" s="10"/>
      <c r="AC643" s="10"/>
      <c r="AD643" s="10"/>
    </row>
    <row r="644" spans="3:30" ht="15.75" customHeight="1" x14ac:dyDescent="0.15">
      <c r="C644" s="12"/>
      <c r="D644" s="12"/>
      <c r="E644" s="70">
        <f t="shared" si="196"/>
        <v>0</v>
      </c>
      <c r="F644" s="70">
        <f t="shared" si="197"/>
        <v>0</v>
      </c>
      <c r="G644" s="12"/>
      <c r="H644" s="12"/>
      <c r="Q644" s="92">
        <f t="shared" si="194"/>
        <v>0</v>
      </c>
      <c r="T644" s="95"/>
      <c r="V644" s="10"/>
      <c r="X644" s="10"/>
      <c r="Y644" s="93">
        <f t="shared" si="195"/>
        <v>0</v>
      </c>
      <c r="Z644" s="10"/>
      <c r="AA644" s="10">
        <f t="shared" si="198"/>
        <v>0</v>
      </c>
      <c r="AB644" s="10"/>
      <c r="AC644" s="10"/>
      <c r="AD644" s="10"/>
    </row>
    <row r="645" spans="3:30" ht="15.75" customHeight="1" x14ac:dyDescent="0.15">
      <c r="C645" s="12"/>
      <c r="D645" s="12"/>
      <c r="E645" s="70">
        <f t="shared" si="196"/>
        <v>0</v>
      </c>
      <c r="F645" s="70">
        <f t="shared" si="197"/>
        <v>0</v>
      </c>
      <c r="G645" s="12"/>
      <c r="H645" s="12"/>
      <c r="Q645" s="92">
        <f t="shared" si="194"/>
        <v>0</v>
      </c>
      <c r="T645" s="95"/>
      <c r="V645" s="10"/>
      <c r="X645" s="10"/>
      <c r="Y645" s="93">
        <f t="shared" si="195"/>
        <v>0</v>
      </c>
      <c r="Z645" s="10"/>
      <c r="AA645" s="10">
        <f t="shared" si="198"/>
        <v>0</v>
      </c>
      <c r="AB645" s="10"/>
      <c r="AC645" s="10"/>
      <c r="AD645" s="10"/>
    </row>
    <row r="646" spans="3:30" ht="15.75" customHeight="1" x14ac:dyDescent="0.15">
      <c r="C646" s="12"/>
      <c r="D646" s="12"/>
      <c r="E646" s="70">
        <f t="shared" si="196"/>
        <v>0</v>
      </c>
      <c r="F646" s="70">
        <f t="shared" si="197"/>
        <v>0</v>
      </c>
      <c r="G646" s="12"/>
      <c r="H646" s="12"/>
      <c r="Q646" s="92">
        <f t="shared" si="194"/>
        <v>0</v>
      </c>
      <c r="T646" s="95"/>
      <c r="V646" s="10"/>
      <c r="X646" s="10"/>
      <c r="Y646" s="93">
        <f t="shared" si="195"/>
        <v>0</v>
      </c>
      <c r="Z646" s="10"/>
      <c r="AA646" s="10">
        <f t="shared" si="198"/>
        <v>0</v>
      </c>
      <c r="AB646" s="10"/>
      <c r="AC646" s="10"/>
      <c r="AD646" s="10"/>
    </row>
    <row r="647" spans="3:30" ht="15.75" customHeight="1" x14ac:dyDescent="0.15">
      <c r="C647" s="12"/>
      <c r="D647" s="12"/>
      <c r="E647" s="70">
        <f t="shared" si="196"/>
        <v>0</v>
      </c>
      <c r="F647" s="70">
        <f t="shared" si="197"/>
        <v>0</v>
      </c>
      <c r="G647" s="12"/>
      <c r="H647" s="12"/>
      <c r="Q647" s="92">
        <f t="shared" si="194"/>
        <v>0</v>
      </c>
      <c r="T647" s="95"/>
      <c r="V647" s="10"/>
      <c r="X647" s="10"/>
      <c r="Y647" s="93">
        <f t="shared" si="195"/>
        <v>0</v>
      </c>
      <c r="Z647" s="10"/>
      <c r="AA647" s="10">
        <f t="shared" si="198"/>
        <v>0</v>
      </c>
      <c r="AB647" s="10"/>
      <c r="AC647" s="10"/>
      <c r="AD647" s="10"/>
    </row>
    <row r="648" spans="3:30" ht="15.75" customHeight="1" x14ac:dyDescent="0.15">
      <c r="C648" s="12"/>
      <c r="D648" s="12"/>
      <c r="E648" s="70">
        <f t="shared" si="196"/>
        <v>0</v>
      </c>
      <c r="F648" s="70">
        <f t="shared" si="197"/>
        <v>0</v>
      </c>
      <c r="G648" s="12"/>
      <c r="H648" s="12"/>
      <c r="Q648" s="92">
        <f t="shared" si="194"/>
        <v>0</v>
      </c>
      <c r="T648" s="95"/>
      <c r="V648" s="10"/>
      <c r="X648" s="10"/>
      <c r="Y648" s="93">
        <f t="shared" si="195"/>
        <v>0</v>
      </c>
      <c r="Z648" s="10"/>
      <c r="AA648" s="10">
        <f t="shared" si="198"/>
        <v>0</v>
      </c>
      <c r="AB648" s="10"/>
      <c r="AC648" s="10"/>
      <c r="AD648" s="10"/>
    </row>
    <row r="649" spans="3:30" ht="15.75" customHeight="1" x14ac:dyDescent="0.15">
      <c r="C649" s="12"/>
      <c r="D649" s="12"/>
      <c r="E649" s="70">
        <f t="shared" si="196"/>
        <v>0</v>
      </c>
      <c r="F649" s="70">
        <f t="shared" si="197"/>
        <v>0</v>
      </c>
      <c r="G649" s="12"/>
      <c r="H649" s="12"/>
      <c r="Q649" s="92">
        <f t="shared" si="194"/>
        <v>0</v>
      </c>
      <c r="T649" s="95"/>
      <c r="V649" s="10"/>
      <c r="X649" s="10"/>
      <c r="Y649" s="93">
        <f t="shared" si="195"/>
        <v>0</v>
      </c>
      <c r="Z649" s="10"/>
      <c r="AA649" s="10">
        <f t="shared" si="198"/>
        <v>0</v>
      </c>
      <c r="AB649" s="10"/>
      <c r="AC649" s="10"/>
      <c r="AD649" s="10"/>
    </row>
    <row r="650" spans="3:30" ht="15.75" customHeight="1" x14ac:dyDescent="0.15">
      <c r="C650" s="12"/>
      <c r="D650" s="12"/>
      <c r="E650" s="70">
        <f t="shared" si="196"/>
        <v>0</v>
      </c>
      <c r="F650" s="70">
        <f t="shared" si="197"/>
        <v>0</v>
      </c>
      <c r="G650" s="12"/>
      <c r="H650" s="12"/>
      <c r="Q650" s="92">
        <f t="shared" si="194"/>
        <v>0</v>
      </c>
      <c r="T650" s="95"/>
      <c r="V650" s="10"/>
      <c r="X650" s="10"/>
      <c r="Y650" s="93">
        <f t="shared" si="195"/>
        <v>0</v>
      </c>
      <c r="Z650" s="10"/>
      <c r="AA650" s="10">
        <f t="shared" si="198"/>
        <v>0</v>
      </c>
      <c r="AB650" s="10"/>
      <c r="AC650" s="10"/>
      <c r="AD650" s="10"/>
    </row>
    <row r="651" spans="3:30" ht="15.75" customHeight="1" x14ac:dyDescent="0.15">
      <c r="C651" s="12"/>
      <c r="D651" s="12"/>
      <c r="E651" s="70">
        <f t="shared" si="196"/>
        <v>0</v>
      </c>
      <c r="F651" s="70">
        <f t="shared" si="197"/>
        <v>0</v>
      </c>
      <c r="G651" s="12"/>
      <c r="H651" s="12"/>
      <c r="Q651" s="92">
        <f t="shared" si="194"/>
        <v>0</v>
      </c>
      <c r="T651" s="95"/>
      <c r="V651" s="10"/>
      <c r="X651" s="10"/>
      <c r="Y651" s="93">
        <f t="shared" si="195"/>
        <v>0</v>
      </c>
      <c r="Z651" s="10"/>
      <c r="AA651" s="10">
        <f t="shared" si="198"/>
        <v>0</v>
      </c>
      <c r="AB651" s="10"/>
      <c r="AC651" s="10"/>
      <c r="AD651" s="10"/>
    </row>
    <row r="652" spans="3:30" ht="15.75" customHeight="1" x14ac:dyDescent="0.15">
      <c r="C652" s="12"/>
      <c r="D652" s="12"/>
      <c r="E652" s="70">
        <f t="shared" si="196"/>
        <v>0</v>
      </c>
      <c r="F652" s="70">
        <f t="shared" si="197"/>
        <v>0</v>
      </c>
      <c r="G652" s="12"/>
      <c r="H652" s="12"/>
      <c r="Q652" s="92">
        <f t="shared" si="194"/>
        <v>0</v>
      </c>
      <c r="T652" s="95"/>
      <c r="V652" s="10"/>
      <c r="X652" s="10"/>
      <c r="Y652" s="93">
        <f t="shared" si="195"/>
        <v>0</v>
      </c>
      <c r="Z652" s="10"/>
      <c r="AA652" s="10">
        <f t="shared" si="198"/>
        <v>0</v>
      </c>
      <c r="AB652" s="10"/>
      <c r="AC652" s="10"/>
      <c r="AD652" s="10"/>
    </row>
    <row r="653" spans="3:30" ht="15.75" customHeight="1" x14ac:dyDescent="0.15">
      <c r="C653" s="12"/>
      <c r="D653" s="12"/>
      <c r="E653" s="70">
        <f t="shared" si="196"/>
        <v>0</v>
      </c>
      <c r="F653" s="70">
        <f t="shared" si="197"/>
        <v>0</v>
      </c>
      <c r="G653" s="12"/>
      <c r="H653" s="12"/>
      <c r="Q653" s="92">
        <f t="shared" si="194"/>
        <v>0</v>
      </c>
      <c r="T653" s="95"/>
      <c r="V653" s="10"/>
      <c r="X653" s="10"/>
      <c r="Y653" s="93">
        <f t="shared" si="195"/>
        <v>0</v>
      </c>
      <c r="Z653" s="10"/>
      <c r="AA653" s="10">
        <f t="shared" si="198"/>
        <v>0</v>
      </c>
      <c r="AB653" s="10"/>
      <c r="AC653" s="10"/>
      <c r="AD653" s="10"/>
    </row>
    <row r="654" spans="3:30" ht="15.75" customHeight="1" x14ac:dyDescent="0.15">
      <c r="C654" s="12"/>
      <c r="D654" s="12"/>
      <c r="E654" s="70">
        <f t="shared" si="196"/>
        <v>0</v>
      </c>
      <c r="F654" s="70">
        <f t="shared" si="197"/>
        <v>0</v>
      </c>
      <c r="G654" s="12"/>
      <c r="H654" s="12"/>
      <c r="Q654" s="92">
        <f t="shared" si="194"/>
        <v>0</v>
      </c>
      <c r="T654" s="95"/>
      <c r="V654" s="10"/>
      <c r="X654" s="10"/>
      <c r="Y654" s="93">
        <f t="shared" si="195"/>
        <v>0</v>
      </c>
      <c r="Z654" s="10"/>
      <c r="AA654" s="10">
        <f t="shared" si="198"/>
        <v>0</v>
      </c>
      <c r="AB654" s="10"/>
      <c r="AC654" s="10"/>
      <c r="AD654" s="10"/>
    </row>
    <row r="655" spans="3:30" ht="15.75" customHeight="1" x14ac:dyDescent="0.15">
      <c r="C655" s="12"/>
      <c r="D655" s="12"/>
      <c r="E655" s="70">
        <f t="shared" si="196"/>
        <v>0</v>
      </c>
      <c r="F655" s="70">
        <f t="shared" si="197"/>
        <v>0</v>
      </c>
      <c r="G655" s="12"/>
      <c r="H655" s="12"/>
      <c r="Q655" s="92">
        <f t="shared" si="194"/>
        <v>0</v>
      </c>
      <c r="T655" s="95"/>
      <c r="V655" s="10"/>
      <c r="X655" s="10"/>
      <c r="Y655" s="93">
        <f t="shared" si="195"/>
        <v>0</v>
      </c>
      <c r="Z655" s="10"/>
      <c r="AA655" s="10">
        <f t="shared" si="198"/>
        <v>0</v>
      </c>
      <c r="AB655" s="10"/>
      <c r="AC655" s="10"/>
      <c r="AD655" s="10"/>
    </row>
    <row r="656" spans="3:30" ht="15.75" customHeight="1" x14ac:dyDescent="0.15">
      <c r="C656" s="12"/>
      <c r="D656" s="12"/>
      <c r="E656" s="70">
        <f t="shared" si="196"/>
        <v>0</v>
      </c>
      <c r="F656" s="70">
        <f t="shared" si="197"/>
        <v>0</v>
      </c>
      <c r="G656" s="12"/>
      <c r="H656" s="12"/>
      <c r="Q656" s="92">
        <f t="shared" si="194"/>
        <v>0</v>
      </c>
      <c r="T656" s="95"/>
      <c r="V656" s="10"/>
      <c r="X656" s="10"/>
      <c r="Y656" s="93">
        <f t="shared" si="195"/>
        <v>0</v>
      </c>
      <c r="Z656" s="10"/>
      <c r="AA656" s="10">
        <f t="shared" si="198"/>
        <v>0</v>
      </c>
      <c r="AB656" s="10"/>
      <c r="AC656" s="10"/>
      <c r="AD656" s="10"/>
    </row>
    <row r="657" spans="3:30" ht="15.75" customHeight="1" x14ac:dyDescent="0.15">
      <c r="C657" s="12"/>
      <c r="D657" s="12"/>
      <c r="E657" s="70">
        <f t="shared" si="196"/>
        <v>0</v>
      </c>
      <c r="F657" s="70">
        <f t="shared" si="197"/>
        <v>0</v>
      </c>
      <c r="G657" s="12"/>
      <c r="H657" s="12"/>
      <c r="Q657" s="92">
        <f t="shared" si="194"/>
        <v>0</v>
      </c>
      <c r="T657" s="95"/>
      <c r="V657" s="10"/>
      <c r="X657" s="10"/>
      <c r="Y657" s="93">
        <f t="shared" si="195"/>
        <v>0</v>
      </c>
      <c r="Z657" s="10"/>
      <c r="AA657" s="10">
        <f t="shared" si="198"/>
        <v>0</v>
      </c>
      <c r="AB657" s="10"/>
      <c r="AC657" s="10"/>
      <c r="AD657" s="10"/>
    </row>
    <row r="658" spans="3:30" ht="15.75" customHeight="1" x14ac:dyDescent="0.15">
      <c r="C658" s="12"/>
      <c r="D658" s="12"/>
      <c r="E658" s="70">
        <f t="shared" si="196"/>
        <v>0</v>
      </c>
      <c r="F658" s="70">
        <f t="shared" si="197"/>
        <v>0</v>
      </c>
      <c r="G658" s="12"/>
      <c r="H658" s="12"/>
      <c r="Q658" s="92">
        <f t="shared" si="194"/>
        <v>0</v>
      </c>
      <c r="T658" s="95"/>
      <c r="V658" s="10"/>
      <c r="X658" s="10"/>
      <c r="Y658" s="93">
        <f t="shared" si="195"/>
        <v>0</v>
      </c>
      <c r="Z658" s="10"/>
      <c r="AA658" s="10">
        <f t="shared" si="198"/>
        <v>0</v>
      </c>
      <c r="AB658" s="10"/>
      <c r="AC658" s="10"/>
      <c r="AD658" s="10"/>
    </row>
    <row r="659" spans="3:30" ht="15.75" customHeight="1" x14ac:dyDescent="0.15">
      <c r="C659" s="12"/>
      <c r="D659" s="12"/>
      <c r="E659" s="70">
        <f t="shared" si="196"/>
        <v>0</v>
      </c>
      <c r="F659" s="70">
        <f t="shared" si="197"/>
        <v>0</v>
      </c>
      <c r="G659" s="12"/>
      <c r="H659" s="12"/>
      <c r="Q659" s="92">
        <f t="shared" ref="Q659:Q722" si="199">P659+AD659+Z659+AE659+AI659-AH659+AG659</f>
        <v>0</v>
      </c>
      <c r="T659" s="95"/>
      <c r="V659" s="10"/>
      <c r="X659" s="10"/>
      <c r="Y659" s="93">
        <f t="shared" ref="Y659:Y722" si="200">IF(AA659&lt;=$U$15,AA659*$T$15-AA659,AA659*$Z$15-AA659-(E659*$U$15))</f>
        <v>0</v>
      </c>
      <c r="Z659" s="10"/>
      <c r="AA659" s="10">
        <f t="shared" si="198"/>
        <v>0</v>
      </c>
      <c r="AB659" s="10"/>
      <c r="AC659" s="10"/>
      <c r="AD659" s="10"/>
    </row>
    <row r="660" spans="3:30" ht="15.75" customHeight="1" x14ac:dyDescent="0.15">
      <c r="C660" s="12"/>
      <c r="D660" s="12"/>
      <c r="E660" s="70">
        <f t="shared" ref="E660:E723" si="201">IF(T660&gt;=$U$12,$V$12,0)</f>
        <v>0</v>
      </c>
      <c r="F660" s="70">
        <f t="shared" ref="F660:F723" si="202">IF(AA660&gt;=$U$15,$V$15,0)</f>
        <v>0</v>
      </c>
      <c r="G660" s="12"/>
      <c r="H660" s="12"/>
      <c r="Q660" s="92">
        <f t="shared" si="199"/>
        <v>0</v>
      </c>
      <c r="T660" s="95"/>
      <c r="V660" s="10"/>
      <c r="X660" s="10"/>
      <c r="Y660" s="93">
        <f t="shared" si="200"/>
        <v>0</v>
      </c>
      <c r="Z660" s="10"/>
      <c r="AA660" s="10">
        <f t="shared" si="198"/>
        <v>0</v>
      </c>
      <c r="AB660" s="10"/>
      <c r="AC660" s="10"/>
      <c r="AD660" s="10"/>
    </row>
    <row r="661" spans="3:30" ht="15.75" customHeight="1" x14ac:dyDescent="0.15">
      <c r="C661" s="12"/>
      <c r="D661" s="12"/>
      <c r="E661" s="70">
        <f t="shared" si="201"/>
        <v>0</v>
      </c>
      <c r="F661" s="70">
        <f t="shared" si="202"/>
        <v>0</v>
      </c>
      <c r="G661" s="12"/>
      <c r="H661" s="12"/>
      <c r="Q661" s="92">
        <f t="shared" si="199"/>
        <v>0</v>
      </c>
      <c r="T661" s="95"/>
      <c r="V661" s="10"/>
      <c r="X661" s="10"/>
      <c r="Y661" s="93">
        <f t="shared" si="200"/>
        <v>0</v>
      </c>
      <c r="Z661" s="10"/>
      <c r="AA661" s="10">
        <f t="shared" si="198"/>
        <v>0</v>
      </c>
      <c r="AB661" s="10"/>
      <c r="AC661" s="10"/>
      <c r="AD661" s="10"/>
    </row>
    <row r="662" spans="3:30" ht="15.75" customHeight="1" x14ac:dyDescent="0.15">
      <c r="C662" s="12"/>
      <c r="D662" s="12"/>
      <c r="E662" s="70">
        <f t="shared" si="201"/>
        <v>0</v>
      </c>
      <c r="F662" s="70">
        <f t="shared" si="202"/>
        <v>0</v>
      </c>
      <c r="G662" s="12"/>
      <c r="H662" s="12"/>
      <c r="Q662" s="92">
        <f t="shared" si="199"/>
        <v>0</v>
      </c>
      <c r="T662" s="95"/>
      <c r="V662" s="10"/>
      <c r="X662" s="10"/>
      <c r="Y662" s="93">
        <f t="shared" si="200"/>
        <v>0</v>
      </c>
      <c r="Z662" s="10"/>
      <c r="AA662" s="10">
        <f t="shared" ref="AA662:AA725" si="203">IF(AD662&gt;$AN$16,AD662-$AN$16,0)</f>
        <v>0</v>
      </c>
      <c r="AB662" s="10"/>
      <c r="AC662" s="10"/>
      <c r="AD662" s="10"/>
    </row>
    <row r="663" spans="3:30" ht="15.75" customHeight="1" x14ac:dyDescent="0.15">
      <c r="C663" s="12"/>
      <c r="D663" s="12"/>
      <c r="E663" s="70">
        <f t="shared" si="201"/>
        <v>0</v>
      </c>
      <c r="F663" s="70">
        <f t="shared" si="202"/>
        <v>0</v>
      </c>
      <c r="G663" s="12"/>
      <c r="H663" s="12"/>
      <c r="Q663" s="92">
        <f t="shared" si="199"/>
        <v>0</v>
      </c>
      <c r="T663" s="95"/>
      <c r="V663" s="10"/>
      <c r="X663" s="10"/>
      <c r="Y663" s="93">
        <f t="shared" si="200"/>
        <v>0</v>
      </c>
      <c r="Z663" s="10"/>
      <c r="AA663" s="10">
        <f t="shared" si="203"/>
        <v>0</v>
      </c>
      <c r="AB663" s="10"/>
      <c r="AC663" s="10"/>
      <c r="AD663" s="10"/>
    </row>
    <row r="664" spans="3:30" ht="15.75" customHeight="1" x14ac:dyDescent="0.15">
      <c r="C664" s="12"/>
      <c r="D664" s="12"/>
      <c r="E664" s="70">
        <f t="shared" si="201"/>
        <v>0</v>
      </c>
      <c r="F664" s="70">
        <f t="shared" si="202"/>
        <v>0</v>
      </c>
      <c r="G664" s="12"/>
      <c r="H664" s="12"/>
      <c r="Q664" s="92">
        <f t="shared" si="199"/>
        <v>0</v>
      </c>
      <c r="T664" s="95"/>
      <c r="V664" s="10"/>
      <c r="X664" s="10"/>
      <c r="Y664" s="93">
        <f t="shared" si="200"/>
        <v>0</v>
      </c>
      <c r="Z664" s="10"/>
      <c r="AA664" s="10">
        <f t="shared" si="203"/>
        <v>0</v>
      </c>
      <c r="AB664" s="10"/>
      <c r="AC664" s="10"/>
      <c r="AD664" s="10"/>
    </row>
    <row r="665" spans="3:30" ht="15.75" customHeight="1" x14ac:dyDescent="0.15">
      <c r="C665" s="12"/>
      <c r="D665" s="12"/>
      <c r="E665" s="70">
        <f t="shared" si="201"/>
        <v>0</v>
      </c>
      <c r="F665" s="70">
        <f t="shared" si="202"/>
        <v>0</v>
      </c>
      <c r="G665" s="12"/>
      <c r="H665" s="12"/>
      <c r="Q665" s="92">
        <f t="shared" si="199"/>
        <v>0</v>
      </c>
      <c r="T665" s="95"/>
      <c r="V665" s="10"/>
      <c r="X665" s="10"/>
      <c r="Y665" s="93">
        <f t="shared" si="200"/>
        <v>0</v>
      </c>
      <c r="Z665" s="10"/>
      <c r="AA665" s="10">
        <f t="shared" si="203"/>
        <v>0</v>
      </c>
      <c r="AB665" s="10"/>
      <c r="AC665" s="10"/>
      <c r="AD665" s="10"/>
    </row>
    <row r="666" spans="3:30" ht="15.75" customHeight="1" x14ac:dyDescent="0.15">
      <c r="C666" s="12"/>
      <c r="D666" s="12"/>
      <c r="E666" s="70">
        <f t="shared" si="201"/>
        <v>0</v>
      </c>
      <c r="F666" s="70">
        <f t="shared" si="202"/>
        <v>0</v>
      </c>
      <c r="G666" s="12"/>
      <c r="H666" s="12"/>
      <c r="Q666" s="92">
        <f t="shared" si="199"/>
        <v>0</v>
      </c>
      <c r="T666" s="95"/>
      <c r="V666" s="10"/>
      <c r="X666" s="10"/>
      <c r="Y666" s="93">
        <f t="shared" si="200"/>
        <v>0</v>
      </c>
      <c r="Z666" s="10"/>
      <c r="AA666" s="10">
        <f t="shared" si="203"/>
        <v>0</v>
      </c>
      <c r="AB666" s="10"/>
      <c r="AC666" s="10"/>
      <c r="AD666" s="10"/>
    </row>
    <row r="667" spans="3:30" ht="15.75" customHeight="1" x14ac:dyDescent="0.15">
      <c r="C667" s="12"/>
      <c r="D667" s="12"/>
      <c r="E667" s="70">
        <f t="shared" si="201"/>
        <v>0</v>
      </c>
      <c r="F667" s="70">
        <f t="shared" si="202"/>
        <v>0</v>
      </c>
      <c r="G667" s="12"/>
      <c r="H667" s="12"/>
      <c r="Q667" s="92">
        <f t="shared" si="199"/>
        <v>0</v>
      </c>
      <c r="T667" s="95"/>
      <c r="V667" s="10"/>
      <c r="X667" s="10"/>
      <c r="Y667" s="93">
        <f t="shared" si="200"/>
        <v>0</v>
      </c>
      <c r="Z667" s="10"/>
      <c r="AA667" s="10">
        <f t="shared" si="203"/>
        <v>0</v>
      </c>
      <c r="AB667" s="10"/>
      <c r="AC667" s="10"/>
      <c r="AD667" s="10"/>
    </row>
    <row r="668" spans="3:30" ht="15.75" customHeight="1" x14ac:dyDescent="0.15">
      <c r="C668" s="12"/>
      <c r="D668" s="12"/>
      <c r="E668" s="70">
        <f t="shared" si="201"/>
        <v>0</v>
      </c>
      <c r="F668" s="70">
        <f t="shared" si="202"/>
        <v>0</v>
      </c>
      <c r="G668" s="12"/>
      <c r="H668" s="12"/>
      <c r="Q668" s="92">
        <f t="shared" si="199"/>
        <v>0</v>
      </c>
      <c r="T668" s="95"/>
      <c r="V668" s="10"/>
      <c r="X668" s="10"/>
      <c r="Y668" s="93">
        <f t="shared" si="200"/>
        <v>0</v>
      </c>
      <c r="Z668" s="10"/>
      <c r="AA668" s="10">
        <f t="shared" si="203"/>
        <v>0</v>
      </c>
      <c r="AB668" s="10"/>
      <c r="AC668" s="10"/>
      <c r="AD668" s="10"/>
    </row>
    <row r="669" spans="3:30" ht="15.75" customHeight="1" x14ac:dyDescent="0.15">
      <c r="C669" s="12"/>
      <c r="D669" s="12"/>
      <c r="E669" s="70">
        <f t="shared" si="201"/>
        <v>0</v>
      </c>
      <c r="F669" s="70">
        <f t="shared" si="202"/>
        <v>0</v>
      </c>
      <c r="G669" s="12"/>
      <c r="H669" s="12"/>
      <c r="Q669" s="92">
        <f t="shared" si="199"/>
        <v>0</v>
      </c>
      <c r="T669" s="95"/>
      <c r="V669" s="10"/>
      <c r="X669" s="10"/>
      <c r="Y669" s="93">
        <f t="shared" si="200"/>
        <v>0</v>
      </c>
      <c r="Z669" s="10"/>
      <c r="AA669" s="10">
        <f t="shared" si="203"/>
        <v>0</v>
      </c>
      <c r="AB669" s="10"/>
      <c r="AC669" s="10"/>
      <c r="AD669" s="10"/>
    </row>
    <row r="670" spans="3:30" ht="15.75" customHeight="1" x14ac:dyDescent="0.15">
      <c r="C670" s="12"/>
      <c r="D670" s="12"/>
      <c r="E670" s="70">
        <f t="shared" si="201"/>
        <v>0</v>
      </c>
      <c r="F670" s="70">
        <f t="shared" si="202"/>
        <v>0</v>
      </c>
      <c r="G670" s="12"/>
      <c r="H670" s="12"/>
      <c r="Q670" s="92">
        <f t="shared" si="199"/>
        <v>0</v>
      </c>
      <c r="T670" s="95"/>
      <c r="V670" s="10"/>
      <c r="X670" s="10"/>
      <c r="Y670" s="93">
        <f t="shared" si="200"/>
        <v>0</v>
      </c>
      <c r="Z670" s="10"/>
      <c r="AA670" s="10">
        <f t="shared" si="203"/>
        <v>0</v>
      </c>
      <c r="AB670" s="10"/>
      <c r="AC670" s="10"/>
      <c r="AD670" s="10"/>
    </row>
    <row r="671" spans="3:30" ht="15.75" customHeight="1" x14ac:dyDescent="0.15">
      <c r="C671" s="12"/>
      <c r="D671" s="12"/>
      <c r="E671" s="70">
        <f t="shared" si="201"/>
        <v>0</v>
      </c>
      <c r="F671" s="70">
        <f t="shared" si="202"/>
        <v>0</v>
      </c>
      <c r="G671" s="12"/>
      <c r="H671" s="12"/>
      <c r="Q671" s="92">
        <f t="shared" si="199"/>
        <v>0</v>
      </c>
      <c r="T671" s="95"/>
      <c r="V671" s="10"/>
      <c r="X671" s="10"/>
      <c r="Y671" s="93">
        <f t="shared" si="200"/>
        <v>0</v>
      </c>
      <c r="Z671" s="10"/>
      <c r="AA671" s="10">
        <f t="shared" si="203"/>
        <v>0</v>
      </c>
      <c r="AB671" s="10"/>
      <c r="AC671" s="10"/>
      <c r="AD671" s="10"/>
    </row>
    <row r="672" spans="3:30" ht="15.75" customHeight="1" x14ac:dyDescent="0.15">
      <c r="C672" s="12"/>
      <c r="D672" s="12"/>
      <c r="E672" s="70">
        <f t="shared" si="201"/>
        <v>0</v>
      </c>
      <c r="F672" s="70">
        <f t="shared" si="202"/>
        <v>0</v>
      </c>
      <c r="G672" s="12"/>
      <c r="H672" s="12"/>
      <c r="Q672" s="92">
        <f t="shared" si="199"/>
        <v>0</v>
      </c>
      <c r="T672" s="95"/>
      <c r="V672" s="10"/>
      <c r="X672" s="10"/>
      <c r="Y672" s="93">
        <f t="shared" si="200"/>
        <v>0</v>
      </c>
      <c r="Z672" s="10"/>
      <c r="AA672" s="10">
        <f t="shared" si="203"/>
        <v>0</v>
      </c>
      <c r="AB672" s="10"/>
      <c r="AC672" s="10"/>
      <c r="AD672" s="10"/>
    </row>
    <row r="673" spans="3:30" ht="15.75" customHeight="1" x14ac:dyDescent="0.15">
      <c r="C673" s="12"/>
      <c r="D673" s="12"/>
      <c r="E673" s="70">
        <f t="shared" si="201"/>
        <v>0</v>
      </c>
      <c r="F673" s="70">
        <f t="shared" si="202"/>
        <v>0</v>
      </c>
      <c r="G673" s="12"/>
      <c r="H673" s="12"/>
      <c r="Q673" s="92">
        <f t="shared" si="199"/>
        <v>0</v>
      </c>
      <c r="T673" s="95"/>
      <c r="V673" s="10"/>
      <c r="X673" s="10"/>
      <c r="Y673" s="93">
        <f t="shared" si="200"/>
        <v>0</v>
      </c>
      <c r="Z673" s="10"/>
      <c r="AA673" s="10">
        <f t="shared" si="203"/>
        <v>0</v>
      </c>
      <c r="AB673" s="10"/>
      <c r="AC673" s="10"/>
      <c r="AD673" s="10"/>
    </row>
    <row r="674" spans="3:30" ht="15.75" customHeight="1" x14ac:dyDescent="0.15">
      <c r="C674" s="12"/>
      <c r="D674" s="12"/>
      <c r="E674" s="70">
        <f t="shared" si="201"/>
        <v>0</v>
      </c>
      <c r="F674" s="70">
        <f t="shared" si="202"/>
        <v>0</v>
      </c>
      <c r="G674" s="12"/>
      <c r="H674" s="12"/>
      <c r="Q674" s="92">
        <f t="shared" si="199"/>
        <v>0</v>
      </c>
      <c r="T674" s="95"/>
      <c r="V674" s="10"/>
      <c r="X674" s="10"/>
      <c r="Y674" s="93">
        <f t="shared" si="200"/>
        <v>0</v>
      </c>
      <c r="Z674" s="10"/>
      <c r="AA674" s="10">
        <f t="shared" si="203"/>
        <v>0</v>
      </c>
      <c r="AB674" s="10"/>
      <c r="AC674" s="10"/>
      <c r="AD674" s="10"/>
    </row>
    <row r="675" spans="3:30" ht="15.75" customHeight="1" x14ac:dyDescent="0.15">
      <c r="C675" s="12"/>
      <c r="D675" s="12"/>
      <c r="E675" s="70">
        <f t="shared" si="201"/>
        <v>0</v>
      </c>
      <c r="F675" s="70">
        <f t="shared" si="202"/>
        <v>0</v>
      </c>
      <c r="G675" s="12"/>
      <c r="H675" s="12"/>
      <c r="Q675" s="92">
        <f t="shared" si="199"/>
        <v>0</v>
      </c>
      <c r="T675" s="95"/>
      <c r="V675" s="10"/>
      <c r="X675" s="10"/>
      <c r="Y675" s="93">
        <f t="shared" si="200"/>
        <v>0</v>
      </c>
      <c r="Z675" s="10"/>
      <c r="AA675" s="10">
        <f t="shared" si="203"/>
        <v>0</v>
      </c>
      <c r="AB675" s="10"/>
      <c r="AC675" s="10"/>
      <c r="AD675" s="10"/>
    </row>
    <row r="676" spans="3:30" ht="15.75" customHeight="1" x14ac:dyDescent="0.15">
      <c r="C676" s="12"/>
      <c r="D676" s="12"/>
      <c r="E676" s="70">
        <f t="shared" si="201"/>
        <v>0</v>
      </c>
      <c r="F676" s="70">
        <f t="shared" si="202"/>
        <v>0</v>
      </c>
      <c r="G676" s="12"/>
      <c r="H676" s="12"/>
      <c r="Q676" s="92">
        <f t="shared" si="199"/>
        <v>0</v>
      </c>
      <c r="T676" s="95"/>
      <c r="V676" s="10"/>
      <c r="X676" s="10"/>
      <c r="Y676" s="93">
        <f t="shared" si="200"/>
        <v>0</v>
      </c>
      <c r="Z676" s="10"/>
      <c r="AA676" s="10">
        <f t="shared" si="203"/>
        <v>0</v>
      </c>
      <c r="AB676" s="10"/>
      <c r="AC676" s="10"/>
      <c r="AD676" s="10"/>
    </row>
    <row r="677" spans="3:30" ht="15.75" customHeight="1" x14ac:dyDescent="0.15">
      <c r="C677" s="12"/>
      <c r="D677" s="12"/>
      <c r="E677" s="70">
        <f t="shared" si="201"/>
        <v>0</v>
      </c>
      <c r="F677" s="70">
        <f t="shared" si="202"/>
        <v>0</v>
      </c>
      <c r="G677" s="12"/>
      <c r="H677" s="12"/>
      <c r="Q677" s="92">
        <f t="shared" si="199"/>
        <v>0</v>
      </c>
      <c r="T677" s="95"/>
      <c r="V677" s="10"/>
      <c r="X677" s="10"/>
      <c r="Y677" s="93">
        <f t="shared" si="200"/>
        <v>0</v>
      </c>
      <c r="Z677" s="10"/>
      <c r="AA677" s="10">
        <f t="shared" si="203"/>
        <v>0</v>
      </c>
      <c r="AB677" s="10"/>
      <c r="AC677" s="10"/>
      <c r="AD677" s="10"/>
    </row>
    <row r="678" spans="3:30" ht="15.75" customHeight="1" x14ac:dyDescent="0.15">
      <c r="C678" s="12"/>
      <c r="D678" s="12"/>
      <c r="E678" s="70">
        <f t="shared" si="201"/>
        <v>0</v>
      </c>
      <c r="F678" s="70">
        <f t="shared" si="202"/>
        <v>0</v>
      </c>
      <c r="G678" s="12"/>
      <c r="H678" s="12"/>
      <c r="Q678" s="92">
        <f t="shared" si="199"/>
        <v>0</v>
      </c>
      <c r="T678" s="95"/>
      <c r="V678" s="10"/>
      <c r="X678" s="10"/>
      <c r="Y678" s="93">
        <f t="shared" si="200"/>
        <v>0</v>
      </c>
      <c r="Z678" s="10"/>
      <c r="AA678" s="10">
        <f t="shared" si="203"/>
        <v>0</v>
      </c>
      <c r="AB678" s="10"/>
      <c r="AC678" s="10"/>
      <c r="AD678" s="10"/>
    </row>
    <row r="679" spans="3:30" ht="15.75" customHeight="1" x14ac:dyDescent="0.15">
      <c r="C679" s="12"/>
      <c r="D679" s="12"/>
      <c r="E679" s="70">
        <f t="shared" si="201"/>
        <v>0</v>
      </c>
      <c r="F679" s="70">
        <f t="shared" si="202"/>
        <v>0</v>
      </c>
      <c r="G679" s="12"/>
      <c r="H679" s="12"/>
      <c r="Q679" s="92">
        <f t="shared" si="199"/>
        <v>0</v>
      </c>
      <c r="T679" s="95"/>
      <c r="V679" s="10"/>
      <c r="X679" s="10"/>
      <c r="Y679" s="93">
        <f t="shared" si="200"/>
        <v>0</v>
      </c>
      <c r="Z679" s="10"/>
      <c r="AA679" s="10">
        <f t="shared" si="203"/>
        <v>0</v>
      </c>
      <c r="AB679" s="10"/>
      <c r="AC679" s="10"/>
      <c r="AD679" s="10"/>
    </row>
    <row r="680" spans="3:30" ht="15.75" customHeight="1" x14ac:dyDescent="0.15">
      <c r="C680" s="12"/>
      <c r="D680" s="12"/>
      <c r="E680" s="70">
        <f t="shared" si="201"/>
        <v>0</v>
      </c>
      <c r="F680" s="70">
        <f t="shared" si="202"/>
        <v>0</v>
      </c>
      <c r="G680" s="12"/>
      <c r="H680" s="12"/>
      <c r="Q680" s="92">
        <f t="shared" si="199"/>
        <v>0</v>
      </c>
      <c r="T680" s="95"/>
      <c r="V680" s="10"/>
      <c r="X680" s="10"/>
      <c r="Y680" s="93">
        <f t="shared" si="200"/>
        <v>0</v>
      </c>
      <c r="Z680" s="10"/>
      <c r="AA680" s="10">
        <f t="shared" si="203"/>
        <v>0</v>
      </c>
      <c r="AB680" s="10"/>
      <c r="AC680" s="10"/>
      <c r="AD680" s="10"/>
    </row>
    <row r="681" spans="3:30" ht="15.75" customHeight="1" x14ac:dyDescent="0.15">
      <c r="C681" s="12"/>
      <c r="D681" s="12"/>
      <c r="E681" s="70">
        <f t="shared" si="201"/>
        <v>0</v>
      </c>
      <c r="F681" s="70">
        <f t="shared" si="202"/>
        <v>0</v>
      </c>
      <c r="G681" s="12"/>
      <c r="H681" s="12"/>
      <c r="Q681" s="92">
        <f t="shared" si="199"/>
        <v>0</v>
      </c>
      <c r="T681" s="95"/>
      <c r="V681" s="10"/>
      <c r="X681" s="10"/>
      <c r="Y681" s="93">
        <f t="shared" si="200"/>
        <v>0</v>
      </c>
      <c r="Z681" s="10"/>
      <c r="AA681" s="10">
        <f t="shared" si="203"/>
        <v>0</v>
      </c>
      <c r="AB681" s="10"/>
      <c r="AC681" s="10"/>
      <c r="AD681" s="10"/>
    </row>
    <row r="682" spans="3:30" ht="15.75" customHeight="1" x14ac:dyDescent="0.15">
      <c r="C682" s="12"/>
      <c r="D682" s="12"/>
      <c r="E682" s="70">
        <f t="shared" si="201"/>
        <v>0</v>
      </c>
      <c r="F682" s="70">
        <f t="shared" si="202"/>
        <v>0</v>
      </c>
      <c r="G682" s="12"/>
      <c r="H682" s="12"/>
      <c r="Q682" s="92">
        <f t="shared" si="199"/>
        <v>0</v>
      </c>
      <c r="T682" s="95"/>
      <c r="V682" s="10"/>
      <c r="X682" s="10"/>
      <c r="Y682" s="93">
        <f t="shared" si="200"/>
        <v>0</v>
      </c>
      <c r="Z682" s="10"/>
      <c r="AA682" s="10">
        <f t="shared" si="203"/>
        <v>0</v>
      </c>
      <c r="AB682" s="10"/>
      <c r="AC682" s="10"/>
      <c r="AD682" s="10"/>
    </row>
    <row r="683" spans="3:30" ht="15.75" customHeight="1" x14ac:dyDescent="0.15">
      <c r="C683" s="12"/>
      <c r="D683" s="12"/>
      <c r="E683" s="70">
        <f t="shared" si="201"/>
        <v>0</v>
      </c>
      <c r="F683" s="70">
        <f t="shared" si="202"/>
        <v>0</v>
      </c>
      <c r="G683" s="12"/>
      <c r="H683" s="12"/>
      <c r="Q683" s="92">
        <f t="shared" si="199"/>
        <v>0</v>
      </c>
      <c r="T683" s="95"/>
      <c r="V683" s="10"/>
      <c r="X683" s="10"/>
      <c r="Y683" s="93">
        <f t="shared" si="200"/>
        <v>0</v>
      </c>
      <c r="Z683" s="10"/>
      <c r="AA683" s="10">
        <f t="shared" si="203"/>
        <v>0</v>
      </c>
      <c r="AB683" s="10"/>
      <c r="AC683" s="10"/>
      <c r="AD683" s="10"/>
    </row>
    <row r="684" spans="3:30" ht="15.75" customHeight="1" x14ac:dyDescent="0.15">
      <c r="C684" s="12"/>
      <c r="D684" s="12"/>
      <c r="E684" s="70">
        <f t="shared" si="201"/>
        <v>0</v>
      </c>
      <c r="F684" s="70">
        <f t="shared" si="202"/>
        <v>0</v>
      </c>
      <c r="G684" s="12"/>
      <c r="H684" s="12"/>
      <c r="Q684" s="92">
        <f t="shared" si="199"/>
        <v>0</v>
      </c>
      <c r="T684" s="95"/>
      <c r="V684" s="10"/>
      <c r="X684" s="10"/>
      <c r="Y684" s="93">
        <f t="shared" si="200"/>
        <v>0</v>
      </c>
      <c r="Z684" s="10"/>
      <c r="AA684" s="10">
        <f t="shared" si="203"/>
        <v>0</v>
      </c>
      <c r="AB684" s="10"/>
      <c r="AC684" s="10"/>
      <c r="AD684" s="10"/>
    </row>
    <row r="685" spans="3:30" ht="15.75" customHeight="1" x14ac:dyDescent="0.15">
      <c r="C685" s="12"/>
      <c r="D685" s="12"/>
      <c r="E685" s="70">
        <f t="shared" si="201"/>
        <v>0</v>
      </c>
      <c r="F685" s="70">
        <f t="shared" si="202"/>
        <v>0</v>
      </c>
      <c r="G685" s="12"/>
      <c r="H685" s="12"/>
      <c r="Q685" s="92">
        <f t="shared" si="199"/>
        <v>0</v>
      </c>
      <c r="T685" s="95"/>
      <c r="V685" s="10"/>
      <c r="X685" s="10"/>
      <c r="Y685" s="93">
        <f t="shared" si="200"/>
        <v>0</v>
      </c>
      <c r="Z685" s="10"/>
      <c r="AA685" s="10">
        <f t="shared" si="203"/>
        <v>0</v>
      </c>
      <c r="AB685" s="10"/>
      <c r="AC685" s="10"/>
      <c r="AD685" s="10"/>
    </row>
    <row r="686" spans="3:30" ht="15.75" customHeight="1" x14ac:dyDescent="0.15">
      <c r="C686" s="12"/>
      <c r="D686" s="12"/>
      <c r="E686" s="70">
        <f t="shared" si="201"/>
        <v>0</v>
      </c>
      <c r="F686" s="70">
        <f t="shared" si="202"/>
        <v>0</v>
      </c>
      <c r="G686" s="12"/>
      <c r="H686" s="12"/>
      <c r="Q686" s="92">
        <f t="shared" si="199"/>
        <v>0</v>
      </c>
      <c r="T686" s="95"/>
      <c r="V686" s="10"/>
      <c r="X686" s="10"/>
      <c r="Y686" s="93">
        <f t="shared" si="200"/>
        <v>0</v>
      </c>
      <c r="Z686" s="10"/>
      <c r="AA686" s="10">
        <f t="shared" si="203"/>
        <v>0</v>
      </c>
      <c r="AB686" s="10"/>
      <c r="AC686" s="10"/>
      <c r="AD686" s="10"/>
    </row>
    <row r="687" spans="3:30" ht="15.75" customHeight="1" x14ac:dyDescent="0.15">
      <c r="C687" s="12"/>
      <c r="D687" s="12"/>
      <c r="E687" s="70">
        <f t="shared" si="201"/>
        <v>0</v>
      </c>
      <c r="F687" s="70">
        <f t="shared" si="202"/>
        <v>0</v>
      </c>
      <c r="G687" s="12"/>
      <c r="H687" s="12"/>
      <c r="Q687" s="92">
        <f t="shared" si="199"/>
        <v>0</v>
      </c>
      <c r="T687" s="95"/>
      <c r="V687" s="10"/>
      <c r="X687" s="10"/>
      <c r="Y687" s="93">
        <f t="shared" si="200"/>
        <v>0</v>
      </c>
      <c r="Z687" s="10"/>
      <c r="AA687" s="10">
        <f t="shared" si="203"/>
        <v>0</v>
      </c>
      <c r="AB687" s="10"/>
      <c r="AC687" s="10"/>
      <c r="AD687" s="10"/>
    </row>
    <row r="688" spans="3:30" ht="15.75" customHeight="1" x14ac:dyDescent="0.15">
      <c r="C688" s="12"/>
      <c r="D688" s="12"/>
      <c r="E688" s="70">
        <f t="shared" si="201"/>
        <v>0</v>
      </c>
      <c r="F688" s="70">
        <f t="shared" si="202"/>
        <v>0</v>
      </c>
      <c r="G688" s="12"/>
      <c r="H688" s="12"/>
      <c r="Q688" s="92">
        <f t="shared" si="199"/>
        <v>0</v>
      </c>
      <c r="T688" s="95"/>
      <c r="V688" s="10"/>
      <c r="X688" s="10"/>
      <c r="Y688" s="93">
        <f t="shared" si="200"/>
        <v>0</v>
      </c>
      <c r="Z688" s="10"/>
      <c r="AA688" s="10">
        <f t="shared" si="203"/>
        <v>0</v>
      </c>
      <c r="AB688" s="10"/>
      <c r="AC688" s="10"/>
      <c r="AD688" s="10"/>
    </row>
    <row r="689" spans="3:30" ht="15.75" customHeight="1" x14ac:dyDescent="0.15">
      <c r="C689" s="12"/>
      <c r="D689" s="12"/>
      <c r="E689" s="70">
        <f t="shared" si="201"/>
        <v>0</v>
      </c>
      <c r="F689" s="70">
        <f t="shared" si="202"/>
        <v>0</v>
      </c>
      <c r="G689" s="12"/>
      <c r="H689" s="12"/>
      <c r="Q689" s="92">
        <f t="shared" si="199"/>
        <v>0</v>
      </c>
      <c r="T689" s="95"/>
      <c r="V689" s="10"/>
      <c r="X689" s="10"/>
      <c r="Y689" s="93">
        <f t="shared" si="200"/>
        <v>0</v>
      </c>
      <c r="Z689" s="10"/>
      <c r="AA689" s="10">
        <f t="shared" si="203"/>
        <v>0</v>
      </c>
      <c r="AB689" s="10"/>
      <c r="AC689" s="10"/>
      <c r="AD689" s="10"/>
    </row>
    <row r="690" spans="3:30" ht="15.75" customHeight="1" x14ac:dyDescent="0.15">
      <c r="C690" s="12"/>
      <c r="D690" s="12"/>
      <c r="E690" s="70">
        <f t="shared" si="201"/>
        <v>0</v>
      </c>
      <c r="F690" s="70">
        <f t="shared" si="202"/>
        <v>0</v>
      </c>
      <c r="G690" s="12"/>
      <c r="H690" s="12"/>
      <c r="Q690" s="92">
        <f t="shared" si="199"/>
        <v>0</v>
      </c>
      <c r="T690" s="95"/>
      <c r="V690" s="10"/>
      <c r="X690" s="10"/>
      <c r="Y690" s="93">
        <f t="shared" si="200"/>
        <v>0</v>
      </c>
      <c r="Z690" s="10"/>
      <c r="AA690" s="10">
        <f t="shared" si="203"/>
        <v>0</v>
      </c>
      <c r="AB690" s="10"/>
      <c r="AC690" s="10"/>
      <c r="AD690" s="10"/>
    </row>
    <row r="691" spans="3:30" ht="15.75" customHeight="1" x14ac:dyDescent="0.15">
      <c r="C691" s="12"/>
      <c r="D691" s="12"/>
      <c r="E691" s="70">
        <f t="shared" si="201"/>
        <v>0</v>
      </c>
      <c r="F691" s="70">
        <f t="shared" si="202"/>
        <v>0</v>
      </c>
      <c r="G691" s="12"/>
      <c r="H691" s="12"/>
      <c r="Q691" s="92">
        <f t="shared" si="199"/>
        <v>0</v>
      </c>
      <c r="T691" s="95"/>
      <c r="V691" s="10"/>
      <c r="X691" s="10"/>
      <c r="Y691" s="93">
        <f t="shared" si="200"/>
        <v>0</v>
      </c>
      <c r="Z691" s="10"/>
      <c r="AA691" s="10">
        <f t="shared" si="203"/>
        <v>0</v>
      </c>
      <c r="AB691" s="10"/>
      <c r="AC691" s="10"/>
      <c r="AD691" s="10"/>
    </row>
    <row r="692" spans="3:30" ht="15.75" customHeight="1" x14ac:dyDescent="0.15">
      <c r="C692" s="12"/>
      <c r="D692" s="12"/>
      <c r="E692" s="70">
        <f t="shared" si="201"/>
        <v>0</v>
      </c>
      <c r="F692" s="70">
        <f t="shared" si="202"/>
        <v>0</v>
      </c>
      <c r="G692" s="12"/>
      <c r="H692" s="12"/>
      <c r="Q692" s="92">
        <f t="shared" si="199"/>
        <v>0</v>
      </c>
      <c r="T692" s="95"/>
      <c r="V692" s="10"/>
      <c r="X692" s="10"/>
      <c r="Y692" s="93">
        <f t="shared" si="200"/>
        <v>0</v>
      </c>
      <c r="Z692" s="10"/>
      <c r="AA692" s="10">
        <f t="shared" si="203"/>
        <v>0</v>
      </c>
      <c r="AB692" s="10"/>
      <c r="AC692" s="10"/>
      <c r="AD692" s="10"/>
    </row>
    <row r="693" spans="3:30" ht="15.75" customHeight="1" x14ac:dyDescent="0.15">
      <c r="C693" s="12"/>
      <c r="D693" s="12"/>
      <c r="E693" s="70">
        <f t="shared" si="201"/>
        <v>0</v>
      </c>
      <c r="F693" s="70">
        <f t="shared" si="202"/>
        <v>0</v>
      </c>
      <c r="G693" s="12"/>
      <c r="H693" s="12"/>
      <c r="Q693" s="92">
        <f t="shared" si="199"/>
        <v>0</v>
      </c>
      <c r="T693" s="95"/>
      <c r="V693" s="10"/>
      <c r="X693" s="10"/>
      <c r="Y693" s="93">
        <f t="shared" si="200"/>
        <v>0</v>
      </c>
      <c r="Z693" s="10"/>
      <c r="AA693" s="10">
        <f t="shared" si="203"/>
        <v>0</v>
      </c>
      <c r="AB693" s="10"/>
      <c r="AC693" s="10"/>
      <c r="AD693" s="10"/>
    </row>
    <row r="694" spans="3:30" ht="15.75" customHeight="1" x14ac:dyDescent="0.15">
      <c r="C694" s="12"/>
      <c r="D694" s="12"/>
      <c r="E694" s="70">
        <f t="shared" si="201"/>
        <v>0</v>
      </c>
      <c r="F694" s="70">
        <f t="shared" si="202"/>
        <v>0</v>
      </c>
      <c r="G694" s="12"/>
      <c r="H694" s="12"/>
      <c r="Q694" s="92">
        <f t="shared" si="199"/>
        <v>0</v>
      </c>
      <c r="T694" s="95"/>
      <c r="V694" s="10"/>
      <c r="X694" s="10"/>
      <c r="Y694" s="93">
        <f t="shared" si="200"/>
        <v>0</v>
      </c>
      <c r="Z694" s="10"/>
      <c r="AA694" s="10">
        <f t="shared" si="203"/>
        <v>0</v>
      </c>
      <c r="AB694" s="10"/>
      <c r="AC694" s="10"/>
      <c r="AD694" s="10"/>
    </row>
    <row r="695" spans="3:30" ht="15.75" customHeight="1" x14ac:dyDescent="0.15">
      <c r="C695" s="12"/>
      <c r="D695" s="12"/>
      <c r="E695" s="70">
        <f t="shared" si="201"/>
        <v>0</v>
      </c>
      <c r="F695" s="70">
        <f t="shared" si="202"/>
        <v>0</v>
      </c>
      <c r="G695" s="12"/>
      <c r="H695" s="12"/>
      <c r="Q695" s="92">
        <f t="shared" si="199"/>
        <v>0</v>
      </c>
      <c r="T695" s="95"/>
      <c r="V695" s="10"/>
      <c r="X695" s="10"/>
      <c r="Y695" s="93">
        <f t="shared" si="200"/>
        <v>0</v>
      </c>
      <c r="Z695" s="10"/>
      <c r="AA695" s="10">
        <f t="shared" si="203"/>
        <v>0</v>
      </c>
      <c r="AB695" s="10"/>
      <c r="AC695" s="10"/>
      <c r="AD695" s="10"/>
    </row>
    <row r="696" spans="3:30" ht="15.75" customHeight="1" x14ac:dyDescent="0.15">
      <c r="C696" s="12"/>
      <c r="D696" s="12"/>
      <c r="E696" s="70">
        <f t="shared" si="201"/>
        <v>0</v>
      </c>
      <c r="F696" s="70">
        <f t="shared" si="202"/>
        <v>0</v>
      </c>
      <c r="G696" s="12"/>
      <c r="H696" s="12"/>
      <c r="Q696" s="92">
        <f t="shared" si="199"/>
        <v>0</v>
      </c>
      <c r="T696" s="95"/>
      <c r="V696" s="10"/>
      <c r="X696" s="10"/>
      <c r="Y696" s="93">
        <f t="shared" si="200"/>
        <v>0</v>
      </c>
      <c r="Z696" s="10"/>
      <c r="AA696" s="10">
        <f t="shared" si="203"/>
        <v>0</v>
      </c>
      <c r="AB696" s="10"/>
      <c r="AC696" s="10"/>
      <c r="AD696" s="10"/>
    </row>
    <row r="697" spans="3:30" ht="15.75" customHeight="1" x14ac:dyDescent="0.15">
      <c r="C697" s="12"/>
      <c r="D697" s="12"/>
      <c r="E697" s="70">
        <f t="shared" si="201"/>
        <v>0</v>
      </c>
      <c r="F697" s="70">
        <f t="shared" si="202"/>
        <v>0</v>
      </c>
      <c r="G697" s="12"/>
      <c r="H697" s="12"/>
      <c r="Q697" s="92">
        <f t="shared" si="199"/>
        <v>0</v>
      </c>
      <c r="T697" s="95"/>
      <c r="V697" s="10"/>
      <c r="X697" s="10"/>
      <c r="Y697" s="93">
        <f t="shared" si="200"/>
        <v>0</v>
      </c>
      <c r="Z697" s="10"/>
      <c r="AA697" s="10">
        <f t="shared" si="203"/>
        <v>0</v>
      </c>
      <c r="AB697" s="10"/>
      <c r="AC697" s="10"/>
      <c r="AD697" s="10"/>
    </row>
    <row r="698" spans="3:30" ht="15.75" customHeight="1" x14ac:dyDescent="0.15">
      <c r="C698" s="12"/>
      <c r="D698" s="12"/>
      <c r="E698" s="70">
        <f t="shared" si="201"/>
        <v>0</v>
      </c>
      <c r="F698" s="70">
        <f t="shared" si="202"/>
        <v>0</v>
      </c>
      <c r="G698" s="12"/>
      <c r="H698" s="12"/>
      <c r="Q698" s="92">
        <f t="shared" si="199"/>
        <v>0</v>
      </c>
      <c r="T698" s="95"/>
      <c r="V698" s="10"/>
      <c r="X698" s="10"/>
      <c r="Y698" s="93">
        <f t="shared" si="200"/>
        <v>0</v>
      </c>
      <c r="Z698" s="10"/>
      <c r="AA698" s="10">
        <f t="shared" si="203"/>
        <v>0</v>
      </c>
      <c r="AB698" s="10"/>
      <c r="AC698" s="10"/>
      <c r="AD698" s="10"/>
    </row>
    <row r="699" spans="3:30" ht="15.75" customHeight="1" x14ac:dyDescent="0.15">
      <c r="C699" s="12"/>
      <c r="D699" s="12"/>
      <c r="E699" s="70">
        <f t="shared" si="201"/>
        <v>0</v>
      </c>
      <c r="F699" s="70">
        <f t="shared" si="202"/>
        <v>0</v>
      </c>
      <c r="G699" s="12"/>
      <c r="H699" s="12"/>
      <c r="Q699" s="92">
        <f t="shared" si="199"/>
        <v>0</v>
      </c>
      <c r="T699" s="95"/>
      <c r="V699" s="10"/>
      <c r="X699" s="10"/>
      <c r="Y699" s="93">
        <f t="shared" si="200"/>
        <v>0</v>
      </c>
      <c r="Z699" s="10"/>
      <c r="AA699" s="10">
        <f t="shared" si="203"/>
        <v>0</v>
      </c>
      <c r="AB699" s="10"/>
      <c r="AC699" s="10"/>
      <c r="AD699" s="10"/>
    </row>
    <row r="700" spans="3:30" ht="15.75" customHeight="1" x14ac:dyDescent="0.15">
      <c r="C700" s="12"/>
      <c r="D700" s="12"/>
      <c r="E700" s="70">
        <f t="shared" si="201"/>
        <v>0</v>
      </c>
      <c r="F700" s="70">
        <f t="shared" si="202"/>
        <v>0</v>
      </c>
      <c r="G700" s="12"/>
      <c r="H700" s="12"/>
      <c r="Q700" s="92">
        <f t="shared" si="199"/>
        <v>0</v>
      </c>
      <c r="T700" s="95"/>
      <c r="V700" s="10"/>
      <c r="X700" s="10"/>
      <c r="Y700" s="93">
        <f t="shared" si="200"/>
        <v>0</v>
      </c>
      <c r="Z700" s="10"/>
      <c r="AA700" s="10">
        <f t="shared" si="203"/>
        <v>0</v>
      </c>
      <c r="AB700" s="10"/>
      <c r="AC700" s="10"/>
      <c r="AD700" s="10"/>
    </row>
    <row r="701" spans="3:30" ht="15.75" customHeight="1" x14ac:dyDescent="0.15">
      <c r="C701" s="12"/>
      <c r="D701" s="12"/>
      <c r="E701" s="70">
        <f t="shared" si="201"/>
        <v>0</v>
      </c>
      <c r="F701" s="70">
        <f t="shared" si="202"/>
        <v>0</v>
      </c>
      <c r="G701" s="12"/>
      <c r="H701" s="12"/>
      <c r="Q701" s="92">
        <f t="shared" si="199"/>
        <v>0</v>
      </c>
      <c r="T701" s="95"/>
      <c r="V701" s="10"/>
      <c r="X701" s="10"/>
      <c r="Y701" s="93">
        <f t="shared" si="200"/>
        <v>0</v>
      </c>
      <c r="Z701" s="10"/>
      <c r="AA701" s="10">
        <f t="shared" si="203"/>
        <v>0</v>
      </c>
      <c r="AB701" s="10"/>
      <c r="AC701" s="10"/>
      <c r="AD701" s="10"/>
    </row>
    <row r="702" spans="3:30" ht="15.75" customHeight="1" x14ac:dyDescent="0.15">
      <c r="C702" s="12"/>
      <c r="D702" s="12"/>
      <c r="E702" s="70">
        <f t="shared" si="201"/>
        <v>0</v>
      </c>
      <c r="F702" s="70">
        <f t="shared" si="202"/>
        <v>0</v>
      </c>
      <c r="G702" s="12"/>
      <c r="H702" s="12"/>
      <c r="Q702" s="92">
        <f t="shared" si="199"/>
        <v>0</v>
      </c>
      <c r="T702" s="95"/>
      <c r="V702" s="10"/>
      <c r="X702" s="10"/>
      <c r="Y702" s="93">
        <f t="shared" si="200"/>
        <v>0</v>
      </c>
      <c r="Z702" s="10"/>
      <c r="AA702" s="10">
        <f t="shared" si="203"/>
        <v>0</v>
      </c>
      <c r="AB702" s="10"/>
      <c r="AC702" s="10"/>
      <c r="AD702" s="10"/>
    </row>
    <row r="703" spans="3:30" ht="15.75" customHeight="1" x14ac:dyDescent="0.15">
      <c r="C703" s="12"/>
      <c r="D703" s="12"/>
      <c r="E703" s="70">
        <f t="shared" si="201"/>
        <v>0</v>
      </c>
      <c r="F703" s="70">
        <f t="shared" si="202"/>
        <v>0</v>
      </c>
      <c r="G703" s="12"/>
      <c r="H703" s="12"/>
      <c r="Q703" s="92">
        <f t="shared" si="199"/>
        <v>0</v>
      </c>
      <c r="T703" s="95"/>
      <c r="V703" s="10"/>
      <c r="X703" s="10"/>
      <c r="Y703" s="93">
        <f t="shared" si="200"/>
        <v>0</v>
      </c>
      <c r="Z703" s="10"/>
      <c r="AA703" s="10">
        <f t="shared" si="203"/>
        <v>0</v>
      </c>
      <c r="AB703" s="10"/>
      <c r="AC703" s="10"/>
      <c r="AD703" s="10"/>
    </row>
    <row r="704" spans="3:30" ht="15.75" customHeight="1" x14ac:dyDescent="0.15">
      <c r="C704" s="12"/>
      <c r="D704" s="12"/>
      <c r="E704" s="70">
        <f t="shared" si="201"/>
        <v>0</v>
      </c>
      <c r="F704" s="70">
        <f t="shared" si="202"/>
        <v>0</v>
      </c>
      <c r="G704" s="12"/>
      <c r="H704" s="12"/>
      <c r="Q704" s="92">
        <f t="shared" si="199"/>
        <v>0</v>
      </c>
      <c r="T704" s="95"/>
      <c r="V704" s="10"/>
      <c r="X704" s="10"/>
      <c r="Y704" s="93">
        <f t="shared" si="200"/>
        <v>0</v>
      </c>
      <c r="Z704" s="10"/>
      <c r="AA704" s="10">
        <f t="shared" si="203"/>
        <v>0</v>
      </c>
      <c r="AB704" s="10"/>
      <c r="AC704" s="10"/>
      <c r="AD704" s="10"/>
    </row>
    <row r="705" spans="3:30" ht="15.75" customHeight="1" x14ac:dyDescent="0.15">
      <c r="C705" s="12"/>
      <c r="D705" s="12"/>
      <c r="E705" s="70">
        <f t="shared" si="201"/>
        <v>0</v>
      </c>
      <c r="F705" s="70">
        <f t="shared" si="202"/>
        <v>0</v>
      </c>
      <c r="G705" s="12"/>
      <c r="H705" s="12"/>
      <c r="Q705" s="92">
        <f t="shared" si="199"/>
        <v>0</v>
      </c>
      <c r="T705" s="95"/>
      <c r="V705" s="10"/>
      <c r="X705" s="10"/>
      <c r="Y705" s="93">
        <f t="shared" si="200"/>
        <v>0</v>
      </c>
      <c r="Z705" s="10"/>
      <c r="AA705" s="10">
        <f t="shared" si="203"/>
        <v>0</v>
      </c>
      <c r="AB705" s="10"/>
      <c r="AC705" s="10"/>
      <c r="AD705" s="10"/>
    </row>
    <row r="706" spans="3:30" ht="15.75" customHeight="1" x14ac:dyDescent="0.15">
      <c r="C706" s="12"/>
      <c r="D706" s="12"/>
      <c r="E706" s="70">
        <f t="shared" si="201"/>
        <v>0</v>
      </c>
      <c r="F706" s="70">
        <f t="shared" si="202"/>
        <v>0</v>
      </c>
      <c r="G706" s="12"/>
      <c r="H706" s="12"/>
      <c r="Q706" s="92">
        <f t="shared" si="199"/>
        <v>0</v>
      </c>
      <c r="T706" s="95"/>
      <c r="V706" s="10"/>
      <c r="X706" s="10"/>
      <c r="Y706" s="93">
        <f t="shared" si="200"/>
        <v>0</v>
      </c>
      <c r="Z706" s="10"/>
      <c r="AA706" s="10">
        <f t="shared" si="203"/>
        <v>0</v>
      </c>
      <c r="AB706" s="10"/>
      <c r="AC706" s="10"/>
      <c r="AD706" s="10"/>
    </row>
    <row r="707" spans="3:30" ht="15.75" customHeight="1" x14ac:dyDescent="0.15">
      <c r="C707" s="12"/>
      <c r="D707" s="12"/>
      <c r="E707" s="70">
        <f t="shared" si="201"/>
        <v>0</v>
      </c>
      <c r="F707" s="70">
        <f t="shared" si="202"/>
        <v>0</v>
      </c>
      <c r="G707" s="12"/>
      <c r="H707" s="12"/>
      <c r="Q707" s="92">
        <f t="shared" si="199"/>
        <v>0</v>
      </c>
      <c r="T707" s="95"/>
      <c r="V707" s="10"/>
      <c r="X707" s="10"/>
      <c r="Y707" s="93">
        <f t="shared" si="200"/>
        <v>0</v>
      </c>
      <c r="Z707" s="10"/>
      <c r="AA707" s="10">
        <f t="shared" si="203"/>
        <v>0</v>
      </c>
      <c r="AB707" s="10"/>
      <c r="AC707" s="10"/>
      <c r="AD707" s="10"/>
    </row>
    <row r="708" spans="3:30" ht="15.75" customHeight="1" x14ac:dyDescent="0.15">
      <c r="C708" s="12"/>
      <c r="D708" s="12"/>
      <c r="E708" s="70">
        <f t="shared" si="201"/>
        <v>0</v>
      </c>
      <c r="F708" s="70">
        <f t="shared" si="202"/>
        <v>0</v>
      </c>
      <c r="G708" s="12"/>
      <c r="H708" s="12"/>
      <c r="Q708" s="92">
        <f t="shared" si="199"/>
        <v>0</v>
      </c>
      <c r="T708" s="95"/>
      <c r="V708" s="10"/>
      <c r="X708" s="10"/>
      <c r="Y708" s="93">
        <f t="shared" si="200"/>
        <v>0</v>
      </c>
      <c r="Z708" s="10"/>
      <c r="AA708" s="10">
        <f t="shared" si="203"/>
        <v>0</v>
      </c>
      <c r="AB708" s="10"/>
      <c r="AC708" s="10"/>
      <c r="AD708" s="10"/>
    </row>
    <row r="709" spans="3:30" ht="15.75" customHeight="1" x14ac:dyDescent="0.15">
      <c r="C709" s="12"/>
      <c r="D709" s="12"/>
      <c r="E709" s="70">
        <f t="shared" si="201"/>
        <v>0</v>
      </c>
      <c r="F709" s="70">
        <f t="shared" si="202"/>
        <v>0</v>
      </c>
      <c r="G709" s="12"/>
      <c r="H709" s="12"/>
      <c r="Q709" s="92">
        <f t="shared" si="199"/>
        <v>0</v>
      </c>
      <c r="T709" s="95"/>
      <c r="V709" s="10"/>
      <c r="X709" s="10"/>
      <c r="Y709" s="93">
        <f t="shared" si="200"/>
        <v>0</v>
      </c>
      <c r="Z709" s="10"/>
      <c r="AA709" s="10">
        <f t="shared" si="203"/>
        <v>0</v>
      </c>
      <c r="AB709" s="10"/>
      <c r="AC709" s="10"/>
      <c r="AD709" s="10"/>
    </row>
    <row r="710" spans="3:30" ht="15.75" customHeight="1" x14ac:dyDescent="0.15">
      <c r="C710" s="12"/>
      <c r="D710" s="12"/>
      <c r="E710" s="70">
        <f t="shared" si="201"/>
        <v>0</v>
      </c>
      <c r="F710" s="70">
        <f t="shared" si="202"/>
        <v>0</v>
      </c>
      <c r="G710" s="12"/>
      <c r="H710" s="12"/>
      <c r="Q710" s="92">
        <f t="shared" si="199"/>
        <v>0</v>
      </c>
      <c r="T710" s="95"/>
      <c r="V710" s="10"/>
      <c r="X710" s="10"/>
      <c r="Y710" s="93">
        <f t="shared" si="200"/>
        <v>0</v>
      </c>
      <c r="Z710" s="10"/>
      <c r="AA710" s="10">
        <f t="shared" si="203"/>
        <v>0</v>
      </c>
      <c r="AB710" s="10"/>
      <c r="AC710" s="10"/>
      <c r="AD710" s="10"/>
    </row>
    <row r="711" spans="3:30" ht="15.75" customHeight="1" x14ac:dyDescent="0.15">
      <c r="C711" s="12"/>
      <c r="D711" s="12"/>
      <c r="E711" s="70">
        <f t="shared" si="201"/>
        <v>0</v>
      </c>
      <c r="F711" s="70">
        <f t="shared" si="202"/>
        <v>0</v>
      </c>
      <c r="G711" s="12"/>
      <c r="H711" s="12"/>
      <c r="Q711" s="92">
        <f t="shared" si="199"/>
        <v>0</v>
      </c>
      <c r="T711" s="95"/>
      <c r="V711" s="10"/>
      <c r="X711" s="10"/>
      <c r="Y711" s="93">
        <f t="shared" si="200"/>
        <v>0</v>
      </c>
      <c r="Z711" s="10"/>
      <c r="AA711" s="10">
        <f t="shared" si="203"/>
        <v>0</v>
      </c>
      <c r="AB711" s="10"/>
      <c r="AC711" s="10"/>
      <c r="AD711" s="10"/>
    </row>
    <row r="712" spans="3:30" ht="15.75" customHeight="1" x14ac:dyDescent="0.15">
      <c r="C712" s="12"/>
      <c r="D712" s="12"/>
      <c r="E712" s="70">
        <f t="shared" si="201"/>
        <v>0</v>
      </c>
      <c r="F712" s="70">
        <f t="shared" si="202"/>
        <v>0</v>
      </c>
      <c r="G712" s="12"/>
      <c r="H712" s="12"/>
      <c r="Q712" s="92">
        <f t="shared" si="199"/>
        <v>0</v>
      </c>
      <c r="T712" s="95"/>
      <c r="V712" s="10"/>
      <c r="X712" s="10"/>
      <c r="Y712" s="93">
        <f t="shared" si="200"/>
        <v>0</v>
      </c>
      <c r="Z712" s="10"/>
      <c r="AA712" s="10">
        <f t="shared" si="203"/>
        <v>0</v>
      </c>
      <c r="AB712" s="10"/>
      <c r="AC712" s="10"/>
      <c r="AD712" s="10"/>
    </row>
    <row r="713" spans="3:30" ht="15.75" customHeight="1" x14ac:dyDescent="0.15">
      <c r="C713" s="12"/>
      <c r="D713" s="12"/>
      <c r="E713" s="70">
        <f t="shared" si="201"/>
        <v>0</v>
      </c>
      <c r="F713" s="70">
        <f t="shared" si="202"/>
        <v>0</v>
      </c>
      <c r="G713" s="12"/>
      <c r="H713" s="12"/>
      <c r="Q713" s="92">
        <f t="shared" si="199"/>
        <v>0</v>
      </c>
      <c r="T713" s="95"/>
      <c r="V713" s="10"/>
      <c r="X713" s="10"/>
      <c r="Y713" s="93">
        <f t="shared" si="200"/>
        <v>0</v>
      </c>
      <c r="Z713" s="10"/>
      <c r="AA713" s="10">
        <f t="shared" si="203"/>
        <v>0</v>
      </c>
      <c r="AB713" s="10"/>
      <c r="AC713" s="10"/>
      <c r="AD713" s="10"/>
    </row>
    <row r="714" spans="3:30" ht="15.75" customHeight="1" x14ac:dyDescent="0.15">
      <c r="C714" s="12"/>
      <c r="D714" s="12"/>
      <c r="E714" s="70">
        <f t="shared" si="201"/>
        <v>0</v>
      </c>
      <c r="F714" s="70">
        <f t="shared" si="202"/>
        <v>0</v>
      </c>
      <c r="G714" s="12"/>
      <c r="H714" s="12"/>
      <c r="Q714" s="92">
        <f t="shared" si="199"/>
        <v>0</v>
      </c>
      <c r="T714" s="95"/>
      <c r="V714" s="10"/>
      <c r="X714" s="10"/>
      <c r="Y714" s="93">
        <f t="shared" si="200"/>
        <v>0</v>
      </c>
      <c r="Z714" s="10"/>
      <c r="AA714" s="10">
        <f t="shared" si="203"/>
        <v>0</v>
      </c>
      <c r="AB714" s="10"/>
      <c r="AC714" s="10"/>
      <c r="AD714" s="10"/>
    </row>
    <row r="715" spans="3:30" ht="15.75" customHeight="1" x14ac:dyDescent="0.15">
      <c r="C715" s="12"/>
      <c r="D715" s="12"/>
      <c r="E715" s="70">
        <f t="shared" si="201"/>
        <v>0</v>
      </c>
      <c r="F715" s="70">
        <f t="shared" si="202"/>
        <v>0</v>
      </c>
      <c r="G715" s="12"/>
      <c r="H715" s="12"/>
      <c r="Q715" s="92">
        <f t="shared" si="199"/>
        <v>0</v>
      </c>
      <c r="T715" s="95"/>
      <c r="V715" s="10"/>
      <c r="X715" s="10"/>
      <c r="Y715" s="93">
        <f t="shared" si="200"/>
        <v>0</v>
      </c>
      <c r="Z715" s="10"/>
      <c r="AA715" s="10">
        <f t="shared" si="203"/>
        <v>0</v>
      </c>
      <c r="AB715" s="10"/>
      <c r="AC715" s="10"/>
      <c r="AD715" s="10"/>
    </row>
    <row r="716" spans="3:30" ht="15.75" customHeight="1" x14ac:dyDescent="0.15">
      <c r="C716" s="12"/>
      <c r="D716" s="12"/>
      <c r="E716" s="70">
        <f t="shared" si="201"/>
        <v>0</v>
      </c>
      <c r="F716" s="70">
        <f t="shared" si="202"/>
        <v>0</v>
      </c>
      <c r="G716" s="12"/>
      <c r="H716" s="12"/>
      <c r="Q716" s="92">
        <f t="shared" si="199"/>
        <v>0</v>
      </c>
      <c r="T716" s="95"/>
      <c r="V716" s="10"/>
      <c r="X716" s="10"/>
      <c r="Y716" s="93">
        <f t="shared" si="200"/>
        <v>0</v>
      </c>
      <c r="Z716" s="10"/>
      <c r="AA716" s="10">
        <f t="shared" si="203"/>
        <v>0</v>
      </c>
      <c r="AB716" s="10"/>
      <c r="AC716" s="10"/>
      <c r="AD716" s="10"/>
    </row>
    <row r="717" spans="3:30" ht="15.75" customHeight="1" x14ac:dyDescent="0.15">
      <c r="C717" s="12"/>
      <c r="D717" s="12"/>
      <c r="E717" s="70">
        <f t="shared" si="201"/>
        <v>0</v>
      </c>
      <c r="F717" s="70">
        <f t="shared" si="202"/>
        <v>0</v>
      </c>
      <c r="G717" s="12"/>
      <c r="H717" s="12"/>
      <c r="Q717" s="92">
        <f t="shared" si="199"/>
        <v>0</v>
      </c>
      <c r="T717" s="95"/>
      <c r="V717" s="10"/>
      <c r="X717" s="10"/>
      <c r="Y717" s="93">
        <f t="shared" si="200"/>
        <v>0</v>
      </c>
      <c r="Z717" s="10"/>
      <c r="AA717" s="10">
        <f t="shared" si="203"/>
        <v>0</v>
      </c>
      <c r="AB717" s="10"/>
      <c r="AC717" s="10"/>
      <c r="AD717" s="10"/>
    </row>
    <row r="718" spans="3:30" ht="15.75" customHeight="1" x14ac:dyDescent="0.15">
      <c r="C718" s="12"/>
      <c r="D718" s="12"/>
      <c r="E718" s="70">
        <f t="shared" si="201"/>
        <v>0</v>
      </c>
      <c r="F718" s="70">
        <f t="shared" si="202"/>
        <v>0</v>
      </c>
      <c r="G718" s="12"/>
      <c r="H718" s="12"/>
      <c r="Q718" s="92">
        <f t="shared" si="199"/>
        <v>0</v>
      </c>
      <c r="T718" s="95"/>
      <c r="V718" s="10"/>
      <c r="X718" s="10"/>
      <c r="Y718" s="93">
        <f t="shared" si="200"/>
        <v>0</v>
      </c>
      <c r="Z718" s="10"/>
      <c r="AA718" s="10">
        <f t="shared" si="203"/>
        <v>0</v>
      </c>
      <c r="AB718" s="10"/>
      <c r="AC718" s="10"/>
      <c r="AD718" s="10"/>
    </row>
    <row r="719" spans="3:30" ht="15.75" customHeight="1" x14ac:dyDescent="0.15">
      <c r="C719" s="12"/>
      <c r="D719" s="12"/>
      <c r="E719" s="70">
        <f t="shared" si="201"/>
        <v>0</v>
      </c>
      <c r="F719" s="70">
        <f t="shared" si="202"/>
        <v>0</v>
      </c>
      <c r="G719" s="12"/>
      <c r="H719" s="12"/>
      <c r="Q719" s="92">
        <f t="shared" si="199"/>
        <v>0</v>
      </c>
      <c r="T719" s="95"/>
      <c r="V719" s="10"/>
      <c r="X719" s="10"/>
      <c r="Y719" s="93">
        <f t="shared" si="200"/>
        <v>0</v>
      </c>
      <c r="Z719" s="10"/>
      <c r="AA719" s="10">
        <f t="shared" si="203"/>
        <v>0</v>
      </c>
      <c r="AB719" s="10"/>
      <c r="AC719" s="10"/>
      <c r="AD719" s="10"/>
    </row>
    <row r="720" spans="3:30" ht="15.75" customHeight="1" x14ac:dyDescent="0.15">
      <c r="C720" s="12"/>
      <c r="D720" s="12"/>
      <c r="E720" s="70">
        <f t="shared" si="201"/>
        <v>0</v>
      </c>
      <c r="F720" s="70">
        <f t="shared" si="202"/>
        <v>0</v>
      </c>
      <c r="G720" s="12"/>
      <c r="H720" s="12"/>
      <c r="Q720" s="92">
        <f t="shared" si="199"/>
        <v>0</v>
      </c>
      <c r="T720" s="95"/>
      <c r="V720" s="10"/>
      <c r="X720" s="10"/>
      <c r="Y720" s="93">
        <f t="shared" si="200"/>
        <v>0</v>
      </c>
      <c r="Z720" s="10"/>
      <c r="AA720" s="10">
        <f t="shared" si="203"/>
        <v>0</v>
      </c>
      <c r="AB720" s="10"/>
      <c r="AC720" s="10"/>
      <c r="AD720" s="10"/>
    </row>
    <row r="721" spans="3:30" ht="15.75" customHeight="1" x14ac:dyDescent="0.15">
      <c r="C721" s="12"/>
      <c r="D721" s="12"/>
      <c r="E721" s="70">
        <f t="shared" si="201"/>
        <v>0</v>
      </c>
      <c r="F721" s="70">
        <f t="shared" si="202"/>
        <v>0</v>
      </c>
      <c r="G721" s="12"/>
      <c r="H721" s="12"/>
      <c r="Q721" s="92">
        <f t="shared" si="199"/>
        <v>0</v>
      </c>
      <c r="T721" s="95"/>
      <c r="V721" s="10"/>
      <c r="X721" s="10"/>
      <c r="Y721" s="93">
        <f t="shared" si="200"/>
        <v>0</v>
      </c>
      <c r="Z721" s="10"/>
      <c r="AA721" s="10">
        <f t="shared" si="203"/>
        <v>0</v>
      </c>
      <c r="AB721" s="10"/>
      <c r="AC721" s="10"/>
      <c r="AD721" s="10"/>
    </row>
    <row r="722" spans="3:30" ht="15.75" customHeight="1" x14ac:dyDescent="0.15">
      <c r="C722" s="12"/>
      <c r="D722" s="12"/>
      <c r="E722" s="70">
        <f t="shared" si="201"/>
        <v>0</v>
      </c>
      <c r="F722" s="70">
        <f t="shared" si="202"/>
        <v>0</v>
      </c>
      <c r="G722" s="12"/>
      <c r="H722" s="12"/>
      <c r="Q722" s="92">
        <f t="shared" si="199"/>
        <v>0</v>
      </c>
      <c r="T722" s="95"/>
      <c r="V722" s="10"/>
      <c r="X722" s="10"/>
      <c r="Y722" s="93">
        <f t="shared" si="200"/>
        <v>0</v>
      </c>
      <c r="Z722" s="10"/>
      <c r="AA722" s="10">
        <f t="shared" si="203"/>
        <v>0</v>
      </c>
      <c r="AB722" s="10"/>
      <c r="AC722" s="10"/>
      <c r="AD722" s="10"/>
    </row>
    <row r="723" spans="3:30" ht="15.75" customHeight="1" x14ac:dyDescent="0.15">
      <c r="C723" s="12"/>
      <c r="D723" s="12"/>
      <c r="E723" s="70">
        <f t="shared" si="201"/>
        <v>0</v>
      </c>
      <c r="F723" s="70">
        <f t="shared" si="202"/>
        <v>0</v>
      </c>
      <c r="G723" s="12"/>
      <c r="H723" s="12"/>
      <c r="Q723" s="92">
        <f t="shared" ref="Q723:Q751" si="204">P723+AD723+Z723+AE723+AI723-AH723+AG723</f>
        <v>0</v>
      </c>
      <c r="T723" s="95"/>
      <c r="V723" s="10"/>
      <c r="X723" s="10"/>
      <c r="Y723" s="93">
        <f t="shared" ref="Y723:Y751" si="205">IF(AA723&lt;=$U$15,AA723*$T$15-AA723,AA723*$Z$15-AA723-(E723*$U$15))</f>
        <v>0</v>
      </c>
      <c r="Z723" s="10"/>
      <c r="AA723" s="10">
        <f t="shared" si="203"/>
        <v>0</v>
      </c>
      <c r="AB723" s="10"/>
      <c r="AC723" s="10"/>
      <c r="AD723" s="10"/>
    </row>
    <row r="724" spans="3:30" ht="15.75" customHeight="1" x14ac:dyDescent="0.15">
      <c r="C724" s="12"/>
      <c r="D724" s="12"/>
      <c r="E724" s="70">
        <f t="shared" ref="E724:E751" si="206">IF(T724&gt;=$U$12,$V$12,0)</f>
        <v>0</v>
      </c>
      <c r="F724" s="70">
        <f t="shared" ref="F724:F751" si="207">IF(AA724&gt;=$U$15,$V$15,0)</f>
        <v>0</v>
      </c>
      <c r="G724" s="12"/>
      <c r="H724" s="12"/>
      <c r="Q724" s="92">
        <f t="shared" si="204"/>
        <v>0</v>
      </c>
      <c r="T724" s="95"/>
      <c r="V724" s="10"/>
      <c r="X724" s="10"/>
      <c r="Y724" s="93">
        <f t="shared" si="205"/>
        <v>0</v>
      </c>
      <c r="Z724" s="10"/>
      <c r="AA724" s="10">
        <f t="shared" si="203"/>
        <v>0</v>
      </c>
      <c r="AB724" s="10"/>
      <c r="AC724" s="10"/>
      <c r="AD724" s="10"/>
    </row>
    <row r="725" spans="3:30" ht="15.75" customHeight="1" x14ac:dyDescent="0.15">
      <c r="C725" s="12"/>
      <c r="D725" s="12"/>
      <c r="E725" s="70">
        <f t="shared" si="206"/>
        <v>0</v>
      </c>
      <c r="F725" s="70">
        <f t="shared" si="207"/>
        <v>0</v>
      </c>
      <c r="G725" s="12"/>
      <c r="H725" s="12"/>
      <c r="Q725" s="92">
        <f t="shared" si="204"/>
        <v>0</v>
      </c>
      <c r="T725" s="95"/>
      <c r="V725" s="10"/>
      <c r="X725" s="10"/>
      <c r="Y725" s="93">
        <f t="shared" si="205"/>
        <v>0</v>
      </c>
      <c r="Z725" s="10"/>
      <c r="AA725" s="10">
        <f t="shared" si="203"/>
        <v>0</v>
      </c>
      <c r="AB725" s="10"/>
      <c r="AC725" s="10"/>
      <c r="AD725" s="10"/>
    </row>
    <row r="726" spans="3:30" ht="15.75" customHeight="1" x14ac:dyDescent="0.15">
      <c r="C726" s="12"/>
      <c r="D726" s="12"/>
      <c r="E726" s="70">
        <f t="shared" si="206"/>
        <v>0</v>
      </c>
      <c r="F726" s="70">
        <f t="shared" si="207"/>
        <v>0</v>
      </c>
      <c r="G726" s="12"/>
      <c r="H726" s="12"/>
      <c r="Q726" s="92">
        <f t="shared" si="204"/>
        <v>0</v>
      </c>
      <c r="T726" s="95"/>
      <c r="V726" s="10"/>
      <c r="X726" s="10"/>
      <c r="Y726" s="93">
        <f t="shared" si="205"/>
        <v>0</v>
      </c>
      <c r="Z726" s="10"/>
      <c r="AA726" s="10">
        <f t="shared" ref="AA726:AA751" si="208">IF(AD726&gt;$AN$16,AD726-$AN$16,0)</f>
        <v>0</v>
      </c>
      <c r="AB726" s="10"/>
      <c r="AC726" s="10"/>
      <c r="AD726" s="10"/>
    </row>
    <row r="727" spans="3:30" ht="15.75" customHeight="1" x14ac:dyDescent="0.15">
      <c r="C727" s="12"/>
      <c r="D727" s="12"/>
      <c r="E727" s="70">
        <f t="shared" si="206"/>
        <v>0</v>
      </c>
      <c r="F727" s="70">
        <f t="shared" si="207"/>
        <v>0</v>
      </c>
      <c r="G727" s="12"/>
      <c r="H727" s="12"/>
      <c r="Q727" s="92">
        <f t="shared" si="204"/>
        <v>0</v>
      </c>
      <c r="T727" s="95"/>
      <c r="V727" s="10"/>
      <c r="X727" s="10"/>
      <c r="Y727" s="93">
        <f t="shared" si="205"/>
        <v>0</v>
      </c>
      <c r="Z727" s="10"/>
      <c r="AA727" s="10">
        <f t="shared" si="208"/>
        <v>0</v>
      </c>
      <c r="AB727" s="10"/>
      <c r="AC727" s="10"/>
      <c r="AD727" s="10"/>
    </row>
    <row r="728" spans="3:30" ht="15.75" customHeight="1" x14ac:dyDescent="0.15">
      <c r="C728" s="12"/>
      <c r="D728" s="12"/>
      <c r="E728" s="70">
        <f t="shared" si="206"/>
        <v>0</v>
      </c>
      <c r="F728" s="70">
        <f t="shared" si="207"/>
        <v>0</v>
      </c>
      <c r="G728" s="12"/>
      <c r="H728" s="12"/>
      <c r="Q728" s="92">
        <f t="shared" si="204"/>
        <v>0</v>
      </c>
      <c r="T728" s="95"/>
      <c r="V728" s="10"/>
      <c r="X728" s="10"/>
      <c r="Y728" s="93">
        <f t="shared" si="205"/>
        <v>0</v>
      </c>
      <c r="Z728" s="10"/>
      <c r="AA728" s="10">
        <f t="shared" si="208"/>
        <v>0</v>
      </c>
      <c r="AB728" s="10"/>
      <c r="AC728" s="10"/>
      <c r="AD728" s="10"/>
    </row>
    <row r="729" spans="3:30" ht="15.75" customHeight="1" x14ac:dyDescent="0.15">
      <c r="C729" s="12"/>
      <c r="D729" s="12"/>
      <c r="E729" s="70">
        <f t="shared" si="206"/>
        <v>0</v>
      </c>
      <c r="F729" s="70">
        <f t="shared" si="207"/>
        <v>0</v>
      </c>
      <c r="G729" s="12"/>
      <c r="H729" s="12"/>
      <c r="Q729" s="92">
        <f t="shared" si="204"/>
        <v>0</v>
      </c>
      <c r="T729" s="95"/>
      <c r="V729" s="10"/>
      <c r="X729" s="10"/>
      <c r="Y729" s="93">
        <f t="shared" si="205"/>
        <v>0</v>
      </c>
      <c r="Z729" s="10"/>
      <c r="AA729" s="10">
        <f t="shared" si="208"/>
        <v>0</v>
      </c>
      <c r="AB729" s="10"/>
      <c r="AC729" s="10"/>
      <c r="AD729" s="10"/>
    </row>
    <row r="730" spans="3:30" ht="15.75" customHeight="1" x14ac:dyDescent="0.15">
      <c r="C730" s="12"/>
      <c r="D730" s="12"/>
      <c r="E730" s="70">
        <f t="shared" si="206"/>
        <v>0</v>
      </c>
      <c r="F730" s="70">
        <f t="shared" si="207"/>
        <v>0</v>
      </c>
      <c r="G730" s="12"/>
      <c r="H730" s="12"/>
      <c r="Q730" s="92">
        <f t="shared" si="204"/>
        <v>0</v>
      </c>
      <c r="T730" s="95"/>
      <c r="V730" s="10"/>
      <c r="X730" s="10"/>
      <c r="Y730" s="93">
        <f t="shared" si="205"/>
        <v>0</v>
      </c>
      <c r="Z730" s="10"/>
      <c r="AA730" s="10">
        <f t="shared" si="208"/>
        <v>0</v>
      </c>
      <c r="AB730" s="10"/>
      <c r="AC730" s="10"/>
      <c r="AD730" s="10"/>
    </row>
    <row r="731" spans="3:30" ht="15.75" customHeight="1" x14ac:dyDescent="0.15">
      <c r="C731" s="12"/>
      <c r="D731" s="12"/>
      <c r="E731" s="70">
        <f t="shared" si="206"/>
        <v>0</v>
      </c>
      <c r="F731" s="70">
        <f t="shared" si="207"/>
        <v>0</v>
      </c>
      <c r="G731" s="12"/>
      <c r="H731" s="12"/>
      <c r="Q731" s="92">
        <f t="shared" si="204"/>
        <v>0</v>
      </c>
      <c r="T731" s="95"/>
      <c r="V731" s="10"/>
      <c r="X731" s="10"/>
      <c r="Y731" s="93">
        <f t="shared" si="205"/>
        <v>0</v>
      </c>
      <c r="Z731" s="10"/>
      <c r="AA731" s="10">
        <f t="shared" si="208"/>
        <v>0</v>
      </c>
      <c r="AB731" s="10"/>
      <c r="AC731" s="10"/>
      <c r="AD731" s="10"/>
    </row>
    <row r="732" spans="3:30" ht="15.75" customHeight="1" x14ac:dyDescent="0.15">
      <c r="C732" s="12"/>
      <c r="D732" s="12"/>
      <c r="E732" s="70">
        <f t="shared" si="206"/>
        <v>0</v>
      </c>
      <c r="F732" s="70">
        <f t="shared" si="207"/>
        <v>0</v>
      </c>
      <c r="G732" s="12"/>
      <c r="H732" s="12"/>
      <c r="Q732" s="92">
        <f t="shared" si="204"/>
        <v>0</v>
      </c>
      <c r="T732" s="95"/>
      <c r="V732" s="10"/>
      <c r="X732" s="10"/>
      <c r="Y732" s="93">
        <f t="shared" si="205"/>
        <v>0</v>
      </c>
      <c r="Z732" s="10"/>
      <c r="AA732" s="10">
        <f t="shared" si="208"/>
        <v>0</v>
      </c>
      <c r="AB732" s="10"/>
      <c r="AC732" s="10"/>
      <c r="AD732" s="10"/>
    </row>
    <row r="733" spans="3:30" ht="15.75" customHeight="1" x14ac:dyDescent="0.15">
      <c r="C733" s="12"/>
      <c r="D733" s="12"/>
      <c r="E733" s="70">
        <f t="shared" si="206"/>
        <v>0</v>
      </c>
      <c r="F733" s="70">
        <f t="shared" si="207"/>
        <v>0</v>
      </c>
      <c r="G733" s="12"/>
      <c r="H733" s="12"/>
      <c r="Q733" s="92">
        <f t="shared" si="204"/>
        <v>0</v>
      </c>
      <c r="T733" s="95"/>
      <c r="V733" s="10"/>
      <c r="X733" s="10"/>
      <c r="Y733" s="93">
        <f t="shared" si="205"/>
        <v>0</v>
      </c>
      <c r="Z733" s="10"/>
      <c r="AA733" s="10">
        <f t="shared" si="208"/>
        <v>0</v>
      </c>
      <c r="AB733" s="10"/>
      <c r="AC733" s="10"/>
      <c r="AD733" s="10"/>
    </row>
    <row r="734" spans="3:30" ht="15.75" customHeight="1" x14ac:dyDescent="0.15">
      <c r="C734" s="12"/>
      <c r="D734" s="12"/>
      <c r="E734" s="70">
        <f t="shared" si="206"/>
        <v>0</v>
      </c>
      <c r="F734" s="70">
        <f t="shared" si="207"/>
        <v>0</v>
      </c>
      <c r="G734" s="12"/>
      <c r="H734" s="12"/>
      <c r="Q734" s="92">
        <f t="shared" si="204"/>
        <v>0</v>
      </c>
      <c r="T734" s="95"/>
      <c r="V734" s="10"/>
      <c r="X734" s="10"/>
      <c r="Y734" s="93">
        <f t="shared" si="205"/>
        <v>0</v>
      </c>
      <c r="Z734" s="10"/>
      <c r="AA734" s="10">
        <f t="shared" si="208"/>
        <v>0</v>
      </c>
      <c r="AB734" s="10"/>
      <c r="AC734" s="10"/>
      <c r="AD734" s="10"/>
    </row>
    <row r="735" spans="3:30" ht="15.75" customHeight="1" x14ac:dyDescent="0.15">
      <c r="C735" s="12"/>
      <c r="D735" s="12"/>
      <c r="E735" s="70">
        <f t="shared" si="206"/>
        <v>0</v>
      </c>
      <c r="F735" s="70">
        <f t="shared" si="207"/>
        <v>0</v>
      </c>
      <c r="G735" s="12"/>
      <c r="H735" s="12"/>
      <c r="Q735" s="92">
        <f t="shared" si="204"/>
        <v>0</v>
      </c>
      <c r="T735" s="95"/>
      <c r="V735" s="10"/>
      <c r="X735" s="10"/>
      <c r="Y735" s="93">
        <f t="shared" si="205"/>
        <v>0</v>
      </c>
      <c r="Z735" s="10"/>
      <c r="AA735" s="10">
        <f t="shared" si="208"/>
        <v>0</v>
      </c>
      <c r="AB735" s="10"/>
      <c r="AC735" s="10"/>
      <c r="AD735" s="10"/>
    </row>
    <row r="736" spans="3:30" ht="15.75" customHeight="1" x14ac:dyDescent="0.15">
      <c r="C736" s="12"/>
      <c r="D736" s="12"/>
      <c r="E736" s="70">
        <f t="shared" si="206"/>
        <v>0</v>
      </c>
      <c r="F736" s="70">
        <f t="shared" si="207"/>
        <v>0</v>
      </c>
      <c r="G736" s="12"/>
      <c r="H736" s="12"/>
      <c r="Q736" s="92">
        <f t="shared" si="204"/>
        <v>0</v>
      </c>
      <c r="T736" s="95"/>
      <c r="V736" s="10"/>
      <c r="X736" s="10"/>
      <c r="Y736" s="93">
        <f t="shared" si="205"/>
        <v>0</v>
      </c>
      <c r="Z736" s="10"/>
      <c r="AA736" s="10">
        <f t="shared" si="208"/>
        <v>0</v>
      </c>
      <c r="AB736" s="10"/>
      <c r="AC736" s="10"/>
      <c r="AD736" s="10"/>
    </row>
    <row r="737" spans="3:30" ht="15.75" customHeight="1" x14ac:dyDescent="0.15">
      <c r="C737" s="12"/>
      <c r="D737" s="12"/>
      <c r="E737" s="70">
        <f t="shared" si="206"/>
        <v>0</v>
      </c>
      <c r="F737" s="70">
        <f t="shared" si="207"/>
        <v>0</v>
      </c>
      <c r="G737" s="12"/>
      <c r="H737" s="12"/>
      <c r="Q737" s="92">
        <f t="shared" si="204"/>
        <v>0</v>
      </c>
      <c r="T737" s="95"/>
      <c r="V737" s="10"/>
      <c r="X737" s="10"/>
      <c r="Y737" s="93">
        <f t="shared" si="205"/>
        <v>0</v>
      </c>
      <c r="Z737" s="10"/>
      <c r="AA737" s="10">
        <f t="shared" si="208"/>
        <v>0</v>
      </c>
      <c r="AB737" s="10"/>
      <c r="AC737" s="10"/>
      <c r="AD737" s="10"/>
    </row>
    <row r="738" spans="3:30" ht="15.75" customHeight="1" x14ac:dyDescent="0.15">
      <c r="C738" s="12"/>
      <c r="D738" s="12"/>
      <c r="E738" s="70">
        <f t="shared" si="206"/>
        <v>0</v>
      </c>
      <c r="F738" s="70">
        <f t="shared" si="207"/>
        <v>0</v>
      </c>
      <c r="G738" s="12"/>
      <c r="H738" s="12"/>
      <c r="Q738" s="92">
        <f t="shared" si="204"/>
        <v>0</v>
      </c>
      <c r="T738" s="95"/>
      <c r="V738" s="10"/>
      <c r="X738" s="10"/>
      <c r="Y738" s="93">
        <f t="shared" si="205"/>
        <v>0</v>
      </c>
      <c r="Z738" s="10"/>
      <c r="AA738" s="10">
        <f t="shared" si="208"/>
        <v>0</v>
      </c>
      <c r="AB738" s="10"/>
      <c r="AC738" s="10"/>
      <c r="AD738" s="10"/>
    </row>
    <row r="739" spans="3:30" ht="15.75" customHeight="1" x14ac:dyDescent="0.15">
      <c r="C739" s="12"/>
      <c r="D739" s="12"/>
      <c r="E739" s="70">
        <f t="shared" si="206"/>
        <v>0</v>
      </c>
      <c r="F739" s="70">
        <f t="shared" si="207"/>
        <v>0</v>
      </c>
      <c r="G739" s="12"/>
      <c r="H739" s="12"/>
      <c r="Q739" s="92">
        <f t="shared" si="204"/>
        <v>0</v>
      </c>
      <c r="T739" s="95"/>
      <c r="V739" s="10"/>
      <c r="X739" s="10"/>
      <c r="Y739" s="93">
        <f t="shared" si="205"/>
        <v>0</v>
      </c>
      <c r="Z739" s="10"/>
      <c r="AA739" s="10">
        <f t="shared" si="208"/>
        <v>0</v>
      </c>
      <c r="AB739" s="10"/>
      <c r="AC739" s="10"/>
      <c r="AD739" s="10"/>
    </row>
    <row r="740" spans="3:30" ht="15.75" customHeight="1" x14ac:dyDescent="0.15">
      <c r="C740" s="12"/>
      <c r="D740" s="12"/>
      <c r="E740" s="70">
        <f t="shared" si="206"/>
        <v>0</v>
      </c>
      <c r="F740" s="70">
        <f t="shared" si="207"/>
        <v>0</v>
      </c>
      <c r="G740" s="12"/>
      <c r="H740" s="12"/>
      <c r="Q740" s="92">
        <f t="shared" si="204"/>
        <v>0</v>
      </c>
      <c r="T740" s="95"/>
      <c r="V740" s="10"/>
      <c r="X740" s="10"/>
      <c r="Y740" s="93">
        <f t="shared" si="205"/>
        <v>0</v>
      </c>
      <c r="Z740" s="10"/>
      <c r="AA740" s="10">
        <f t="shared" si="208"/>
        <v>0</v>
      </c>
      <c r="AB740" s="10"/>
      <c r="AC740" s="10"/>
      <c r="AD740" s="10"/>
    </row>
    <row r="741" spans="3:30" ht="15.75" customHeight="1" x14ac:dyDescent="0.15">
      <c r="C741" s="12"/>
      <c r="D741" s="12"/>
      <c r="E741" s="70">
        <f t="shared" si="206"/>
        <v>0</v>
      </c>
      <c r="F741" s="70">
        <f t="shared" si="207"/>
        <v>0</v>
      </c>
      <c r="G741" s="12"/>
      <c r="H741" s="12"/>
      <c r="Q741" s="92">
        <f t="shared" si="204"/>
        <v>0</v>
      </c>
      <c r="T741" s="95"/>
      <c r="V741" s="10"/>
      <c r="X741" s="10"/>
      <c r="Y741" s="93">
        <f t="shared" si="205"/>
        <v>0</v>
      </c>
      <c r="Z741" s="10"/>
      <c r="AA741" s="10">
        <f t="shared" si="208"/>
        <v>0</v>
      </c>
      <c r="AB741" s="10"/>
      <c r="AC741" s="10"/>
      <c r="AD741" s="10"/>
    </row>
    <row r="742" spans="3:30" ht="15.75" customHeight="1" x14ac:dyDescent="0.15">
      <c r="C742" s="12"/>
      <c r="D742" s="12"/>
      <c r="E742" s="70">
        <f t="shared" si="206"/>
        <v>0</v>
      </c>
      <c r="F742" s="70">
        <f t="shared" si="207"/>
        <v>0</v>
      </c>
      <c r="G742" s="12"/>
      <c r="H742" s="12"/>
      <c r="Q742" s="92">
        <f t="shared" si="204"/>
        <v>0</v>
      </c>
      <c r="T742" s="95"/>
      <c r="V742" s="10"/>
      <c r="X742" s="10"/>
      <c r="Y742" s="93">
        <f t="shared" si="205"/>
        <v>0</v>
      </c>
      <c r="Z742" s="10"/>
      <c r="AA742" s="10">
        <f t="shared" si="208"/>
        <v>0</v>
      </c>
      <c r="AB742" s="10"/>
      <c r="AC742" s="10"/>
      <c r="AD742" s="10"/>
    </row>
    <row r="743" spans="3:30" ht="15.75" customHeight="1" x14ac:dyDescent="0.15">
      <c r="C743" s="12"/>
      <c r="D743" s="12"/>
      <c r="E743" s="70">
        <f t="shared" si="206"/>
        <v>0</v>
      </c>
      <c r="F743" s="70">
        <f t="shared" si="207"/>
        <v>0</v>
      </c>
      <c r="G743" s="12"/>
      <c r="H743" s="12"/>
      <c r="Q743" s="92">
        <f t="shared" si="204"/>
        <v>0</v>
      </c>
      <c r="T743" s="95"/>
      <c r="V743" s="10"/>
      <c r="X743" s="10"/>
      <c r="Y743" s="93">
        <f t="shared" si="205"/>
        <v>0</v>
      </c>
      <c r="Z743" s="10"/>
      <c r="AA743" s="10">
        <f t="shared" si="208"/>
        <v>0</v>
      </c>
      <c r="AB743" s="10"/>
      <c r="AC743" s="10"/>
      <c r="AD743" s="10"/>
    </row>
    <row r="744" spans="3:30" ht="15.75" customHeight="1" x14ac:dyDescent="0.15">
      <c r="C744" s="12"/>
      <c r="D744" s="12"/>
      <c r="E744" s="70">
        <f t="shared" si="206"/>
        <v>0</v>
      </c>
      <c r="F744" s="70">
        <f t="shared" si="207"/>
        <v>0</v>
      </c>
      <c r="G744" s="12"/>
      <c r="H744" s="12"/>
      <c r="Q744" s="92">
        <f t="shared" si="204"/>
        <v>0</v>
      </c>
      <c r="T744" s="95"/>
      <c r="V744" s="10"/>
      <c r="X744" s="10"/>
      <c r="Y744" s="93">
        <f t="shared" si="205"/>
        <v>0</v>
      </c>
      <c r="Z744" s="10"/>
      <c r="AA744" s="10">
        <f t="shared" si="208"/>
        <v>0</v>
      </c>
      <c r="AB744" s="10"/>
      <c r="AC744" s="10"/>
      <c r="AD744" s="10"/>
    </row>
    <row r="745" spans="3:30" ht="15.75" customHeight="1" x14ac:dyDescent="0.15">
      <c r="C745" s="12"/>
      <c r="D745" s="12"/>
      <c r="E745" s="70">
        <f t="shared" si="206"/>
        <v>0</v>
      </c>
      <c r="F745" s="70">
        <f t="shared" si="207"/>
        <v>0</v>
      </c>
      <c r="G745" s="12"/>
      <c r="H745" s="12"/>
      <c r="Q745" s="92">
        <f t="shared" si="204"/>
        <v>0</v>
      </c>
      <c r="T745" s="95"/>
      <c r="V745" s="10"/>
      <c r="X745" s="10"/>
      <c r="Y745" s="93">
        <f t="shared" si="205"/>
        <v>0</v>
      </c>
      <c r="Z745" s="10"/>
      <c r="AA745" s="10">
        <f t="shared" si="208"/>
        <v>0</v>
      </c>
      <c r="AB745" s="10"/>
      <c r="AC745" s="10"/>
      <c r="AD745" s="10"/>
    </row>
    <row r="746" spans="3:30" ht="15.75" customHeight="1" x14ac:dyDescent="0.15">
      <c r="C746" s="12"/>
      <c r="D746" s="12"/>
      <c r="E746" s="70">
        <f t="shared" si="206"/>
        <v>0</v>
      </c>
      <c r="F746" s="70">
        <f t="shared" si="207"/>
        <v>0</v>
      </c>
      <c r="G746" s="12"/>
      <c r="H746" s="12"/>
      <c r="Q746" s="92">
        <f t="shared" si="204"/>
        <v>0</v>
      </c>
      <c r="T746" s="95"/>
      <c r="V746" s="10"/>
      <c r="X746" s="10"/>
      <c r="Y746" s="93">
        <f t="shared" si="205"/>
        <v>0</v>
      </c>
      <c r="Z746" s="10"/>
      <c r="AA746" s="10">
        <f t="shared" si="208"/>
        <v>0</v>
      </c>
      <c r="AB746" s="10"/>
      <c r="AC746" s="10"/>
      <c r="AD746" s="10"/>
    </row>
    <row r="747" spans="3:30" ht="15.75" customHeight="1" x14ac:dyDescent="0.15">
      <c r="C747" s="12"/>
      <c r="D747" s="12"/>
      <c r="E747" s="70">
        <f t="shared" si="206"/>
        <v>0</v>
      </c>
      <c r="F747" s="70">
        <f t="shared" si="207"/>
        <v>0</v>
      </c>
      <c r="G747" s="12"/>
      <c r="H747" s="12"/>
      <c r="Q747" s="92">
        <f t="shared" si="204"/>
        <v>0</v>
      </c>
      <c r="T747" s="95"/>
      <c r="V747" s="10"/>
      <c r="X747" s="10"/>
      <c r="Y747" s="93">
        <f t="shared" si="205"/>
        <v>0</v>
      </c>
      <c r="Z747" s="10"/>
      <c r="AA747" s="10">
        <f t="shared" si="208"/>
        <v>0</v>
      </c>
      <c r="AB747" s="10"/>
      <c r="AC747" s="10"/>
      <c r="AD747" s="10"/>
    </row>
    <row r="748" spans="3:30" ht="15.75" customHeight="1" x14ac:dyDescent="0.15">
      <c r="C748" s="12"/>
      <c r="D748" s="12"/>
      <c r="E748" s="70">
        <f t="shared" si="206"/>
        <v>0</v>
      </c>
      <c r="F748" s="70">
        <f t="shared" si="207"/>
        <v>0</v>
      </c>
      <c r="G748" s="12"/>
      <c r="H748" s="12"/>
      <c r="Q748" s="92">
        <f t="shared" si="204"/>
        <v>0</v>
      </c>
      <c r="T748" s="95"/>
      <c r="V748" s="10"/>
      <c r="X748" s="10"/>
      <c r="Y748" s="93">
        <f t="shared" si="205"/>
        <v>0</v>
      </c>
      <c r="Z748" s="10"/>
      <c r="AA748" s="10">
        <f t="shared" si="208"/>
        <v>0</v>
      </c>
      <c r="AB748" s="10"/>
      <c r="AC748" s="10"/>
      <c r="AD748" s="10"/>
    </row>
    <row r="749" spans="3:30" ht="15.75" customHeight="1" x14ac:dyDescent="0.15">
      <c r="C749" s="12"/>
      <c r="D749" s="12"/>
      <c r="E749" s="70">
        <f t="shared" si="206"/>
        <v>0</v>
      </c>
      <c r="F749" s="70">
        <f t="shared" si="207"/>
        <v>0</v>
      </c>
      <c r="G749" s="12"/>
      <c r="H749" s="12"/>
      <c r="Q749" s="92">
        <f t="shared" si="204"/>
        <v>0</v>
      </c>
      <c r="T749" s="95"/>
      <c r="V749" s="10"/>
      <c r="X749" s="10"/>
      <c r="Y749" s="93">
        <f t="shared" si="205"/>
        <v>0</v>
      </c>
      <c r="Z749" s="10"/>
      <c r="AA749" s="10">
        <f t="shared" si="208"/>
        <v>0</v>
      </c>
      <c r="AB749" s="10"/>
      <c r="AC749" s="10"/>
      <c r="AD749" s="10"/>
    </row>
    <row r="750" spans="3:30" ht="15.75" customHeight="1" x14ac:dyDescent="0.15">
      <c r="C750" s="12"/>
      <c r="D750" s="12"/>
      <c r="E750" s="70">
        <f t="shared" si="206"/>
        <v>0</v>
      </c>
      <c r="F750" s="70">
        <f t="shared" si="207"/>
        <v>0</v>
      </c>
      <c r="G750" s="12"/>
      <c r="H750" s="12"/>
      <c r="Q750" s="92">
        <f t="shared" si="204"/>
        <v>0</v>
      </c>
      <c r="T750" s="95"/>
      <c r="V750" s="10"/>
      <c r="X750" s="10"/>
      <c r="Y750" s="93">
        <f t="shared" si="205"/>
        <v>0</v>
      </c>
      <c r="Z750" s="10"/>
      <c r="AA750" s="10">
        <f t="shared" si="208"/>
        <v>0</v>
      </c>
      <c r="AB750" s="10"/>
      <c r="AC750" s="10"/>
      <c r="AD750" s="10"/>
    </row>
    <row r="751" spans="3:30" ht="15.75" customHeight="1" x14ac:dyDescent="0.15">
      <c r="C751" s="12"/>
      <c r="D751" s="12"/>
      <c r="E751" s="70">
        <f t="shared" si="206"/>
        <v>0</v>
      </c>
      <c r="F751" s="70">
        <f t="shared" si="207"/>
        <v>0</v>
      </c>
      <c r="G751" s="12"/>
      <c r="H751" s="12"/>
      <c r="Q751" s="92">
        <f t="shared" si="204"/>
        <v>0</v>
      </c>
      <c r="T751" s="95"/>
      <c r="V751" s="10"/>
      <c r="X751" s="10"/>
      <c r="Y751" s="93">
        <f t="shared" si="205"/>
        <v>0</v>
      </c>
      <c r="Z751" s="10"/>
      <c r="AA751" s="10">
        <f t="shared" si="208"/>
        <v>0</v>
      </c>
      <c r="AB751" s="10"/>
      <c r="AC751" s="10"/>
      <c r="AD751" s="10"/>
    </row>
    <row r="752" spans="3:30"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row r="1003" ht="15.75" customHeight="1" x14ac:dyDescent="0.15"/>
    <row r="1004" ht="15.75" customHeight="1" x14ac:dyDescent="0.15"/>
    <row r="1005" ht="15.75" customHeight="1" x14ac:dyDescent="0.15"/>
    <row r="1006" ht="15.75" customHeight="1" x14ac:dyDescent="0.15"/>
    <row r="1007" ht="15.75" customHeight="1" x14ac:dyDescent="0.15"/>
    <row r="1008" ht="15.75" customHeight="1" x14ac:dyDescent="0.15"/>
  </sheetData>
  <sheetProtection selectLockedCells="1"/>
  <mergeCells count="92">
    <mergeCell ref="I1:L1"/>
    <mergeCell ref="AB1:AC15"/>
    <mergeCell ref="Q17:Q18"/>
    <mergeCell ref="AS17:AS18"/>
    <mergeCell ref="AN17:AN18"/>
    <mergeCell ref="AI17:AI18"/>
    <mergeCell ref="AE17:AE18"/>
    <mergeCell ref="P17:P18"/>
    <mergeCell ref="U17:U18"/>
    <mergeCell ref="S17:S18"/>
    <mergeCell ref="AF17:AF18"/>
    <mergeCell ref="AL2:AM2"/>
    <mergeCell ref="AG17:AG18"/>
    <mergeCell ref="AD17:AD18"/>
    <mergeCell ref="X17:X18"/>
    <mergeCell ref="AK17:AK18"/>
    <mergeCell ref="A17:A18"/>
    <mergeCell ref="I17:I18"/>
    <mergeCell ref="J17:J18"/>
    <mergeCell ref="K17:K18"/>
    <mergeCell ref="B17:B18"/>
    <mergeCell ref="C17:C18"/>
    <mergeCell ref="G17:G18"/>
    <mergeCell ref="H17:H18"/>
    <mergeCell ref="D17:D18"/>
    <mergeCell ref="E17:E18"/>
    <mergeCell ref="F17:F18"/>
    <mergeCell ref="T10:T11"/>
    <mergeCell ref="L17:L18"/>
    <mergeCell ref="M17:M18"/>
    <mergeCell ref="N17:N18"/>
    <mergeCell ref="O17:O18"/>
    <mergeCell ref="T17:T18"/>
    <mergeCell ref="R17:R18"/>
    <mergeCell ref="AB17:AB18"/>
    <mergeCell ref="V17:V18"/>
    <mergeCell ref="Z17:Z18"/>
    <mergeCell ref="W17:W18"/>
    <mergeCell ref="AA17:AA18"/>
    <mergeCell ref="AL17:AL18"/>
    <mergeCell ref="AM17:AM18"/>
    <mergeCell ref="AJ17:AJ18"/>
    <mergeCell ref="AH17:AH18"/>
    <mergeCell ref="AC17:AC18"/>
    <mergeCell ref="Y17:Y18"/>
    <mergeCell ref="I2:L2"/>
    <mergeCell ref="I3:L3"/>
    <mergeCell ref="I4:L4"/>
    <mergeCell ref="I5:L5"/>
    <mergeCell ref="I6:L6"/>
    <mergeCell ref="I7:L7"/>
    <mergeCell ref="I8:L8"/>
    <mergeCell ref="I9:L9"/>
    <mergeCell ref="I10:L10"/>
    <mergeCell ref="I11:L11"/>
    <mergeCell ref="O6:T6"/>
    <mergeCell ref="O7:T7"/>
    <mergeCell ref="O8:T8"/>
    <mergeCell ref="O10:R10"/>
    <mergeCell ref="O11:R11"/>
    <mergeCell ref="AF1:AH1"/>
    <mergeCell ref="O1:T1"/>
    <mergeCell ref="AF8:AH8"/>
    <mergeCell ref="AF9:AH9"/>
    <mergeCell ref="AF10:AH10"/>
    <mergeCell ref="AF2:AH2"/>
    <mergeCell ref="AF3:AH3"/>
    <mergeCell ref="AF4:AH4"/>
    <mergeCell ref="AF5:AH5"/>
    <mergeCell ref="AF7:AH7"/>
    <mergeCell ref="AF6:AH6"/>
    <mergeCell ref="O9:Z9"/>
    <mergeCell ref="O2:T2"/>
    <mergeCell ref="O3:T3"/>
    <mergeCell ref="O4:T4"/>
    <mergeCell ref="O5:T5"/>
    <mergeCell ref="AO1:AR14"/>
    <mergeCell ref="I12:L12"/>
    <mergeCell ref="AF16:AH16"/>
    <mergeCell ref="AF12:AH12"/>
    <mergeCell ref="AF13:AH13"/>
    <mergeCell ref="O12:R12"/>
    <mergeCell ref="O13:R13"/>
    <mergeCell ref="O14:R14"/>
    <mergeCell ref="O15:R15"/>
    <mergeCell ref="I13:L13"/>
    <mergeCell ref="I14:L14"/>
    <mergeCell ref="I15:L15"/>
    <mergeCell ref="AF11:AH11"/>
    <mergeCell ref="AF14:AH14"/>
    <mergeCell ref="AF15:AH15"/>
    <mergeCell ref="S10:S11"/>
  </mergeCells>
  <phoneticPr fontId="7" type="noConversion"/>
  <conditionalFormatting sqref="A19:Y19 Z19:AR20 H20:U20 G20:G386 V20:X386 E20:F751 Y20:Y751 Q21:U21 Z21:BU21 H21:P386 R22:S386 U22:U386 Z22:Z386 AB22:BU386 Q22:Q751 T22:T751 AA22:AA751 A20:D386">
    <cfRule type="expression" dxfId="2" priority="1">
      <formula>WEEKDAY($A19,2)=6</formula>
    </cfRule>
  </conditionalFormatting>
  <dataValidations count="1">
    <dataValidation type="list" allowBlank="1" showInputMessage="1" showErrorMessage="1" sqref="AF19:AF386" xr:uid="{26AA438A-7973-6E43-B468-9579EDF4015C}">
      <formula1>$AE$2:$AE$15</formula1>
    </dataValidation>
  </dataValidations>
  <pageMargins left="0.23622047244094499" right="0.23622047244094499" top="0.43307086614173201" bottom="0.55118110236220497" header="0" footer="0"/>
  <pageSetup paperSize="9" scale="53" orientation="landscape" r:id="rId1"/>
  <headerFooter>
    <oddFooter>&amp;L&amp;K000000            מְפַקֵחַ:                              
_______________________________________&amp;C&amp;K000000עוֹבֵד:
_______________________________________&amp;R&amp;K000000
Made with &amp;G</oddFooter>
  </headerFooter>
  <rowBreaks count="52" manualBreakCount="52">
    <brk id="24" max="16383" man="1"/>
    <brk id="31" max="16383" man="1"/>
    <brk id="38" max="16383" man="1"/>
    <brk id="45" max="16383" man="1"/>
    <brk id="52" max="16383" man="1"/>
    <brk id="59" max="16383" man="1"/>
    <brk id="66" max="16383" man="1"/>
    <brk id="73" max="16383" man="1"/>
    <brk id="80" max="16383" man="1"/>
    <brk id="87" max="16383" man="1"/>
    <brk id="94" max="16383" man="1"/>
    <brk id="101" max="16383" man="1"/>
    <brk id="108" max="16383" man="1"/>
    <brk id="115" max="16383" man="1"/>
    <brk id="122" max="16383" man="1"/>
    <brk id="129" max="16383" man="1"/>
    <brk id="136" max="16383" man="1"/>
    <brk id="143" max="16383" man="1"/>
    <brk id="150" max="16383" man="1"/>
    <brk id="157" max="16383" man="1"/>
    <brk id="164" max="16383" man="1"/>
    <brk id="171" max="16383" man="1"/>
    <brk id="178" max="16383" man="1"/>
    <brk id="185" max="16383" man="1"/>
    <brk id="192" max="16383" man="1"/>
    <brk id="199" max="16383" man="1"/>
    <brk id="206" max="16383" man="1"/>
    <brk id="213" max="16383" man="1"/>
    <brk id="220" max="16383" man="1"/>
    <brk id="227" max="16383" man="1"/>
    <brk id="234" max="16383" man="1"/>
    <brk id="241" max="16383" man="1"/>
    <brk id="248" max="16383" man="1"/>
    <brk id="255" max="16383" man="1"/>
    <brk id="262" max="16383" man="1"/>
    <brk id="269" max="16383" man="1"/>
    <brk id="276" max="16383" man="1"/>
    <brk id="283" max="16383" man="1"/>
    <brk id="290" max="16383" man="1"/>
    <brk id="297" max="16383" man="1"/>
    <brk id="304" max="16383" man="1"/>
    <brk id="311" max="16383" man="1"/>
    <brk id="318" max="16383" man="1"/>
    <brk id="325" max="16383" man="1"/>
    <brk id="332" max="16383" man="1"/>
    <brk id="339" max="16383" man="1"/>
    <brk id="346" max="16383" man="1"/>
    <brk id="353" max="16383" man="1"/>
    <brk id="360" max="16383" man="1"/>
    <brk id="367" max="16383" man="1"/>
    <brk id="374" max="16383" man="1"/>
    <brk id="381"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976A5-EE36-804B-AC0A-8A00C1BE61A4}">
  <dimension ref="A1:I28"/>
  <sheetViews>
    <sheetView workbookViewId="0">
      <selection activeCell="J17" sqref="J17"/>
    </sheetView>
  </sheetViews>
  <sheetFormatPr baseColWidth="10" defaultRowHeight="14" x14ac:dyDescent="0.15"/>
  <sheetData>
    <row r="1" spans="1:9" x14ac:dyDescent="0.15">
      <c r="A1" s="150"/>
      <c r="B1" s="150"/>
      <c r="C1" s="150"/>
      <c r="D1" s="150"/>
      <c r="E1" s="150"/>
      <c r="F1" s="150"/>
      <c r="G1" s="150"/>
      <c r="H1" s="150"/>
      <c r="I1" s="150"/>
    </row>
    <row r="2" spans="1:9" x14ac:dyDescent="0.15">
      <c r="A2" s="150"/>
      <c r="B2" s="150"/>
      <c r="C2" s="150"/>
      <c r="D2" s="150"/>
      <c r="E2" s="150"/>
      <c r="F2" s="150"/>
      <c r="G2" s="150"/>
      <c r="H2" s="150"/>
      <c r="I2" s="150"/>
    </row>
    <row r="3" spans="1:9" x14ac:dyDescent="0.15">
      <c r="A3" s="150"/>
      <c r="B3" s="150"/>
      <c r="C3" s="150"/>
      <c r="D3" s="150"/>
      <c r="E3" s="150"/>
      <c r="F3" s="150"/>
      <c r="G3" s="150"/>
      <c r="H3" s="150"/>
      <c r="I3" s="150"/>
    </row>
    <row r="4" spans="1:9" x14ac:dyDescent="0.15">
      <c r="A4" s="150"/>
      <c r="B4" s="150"/>
      <c r="C4" s="150"/>
      <c r="D4" s="150"/>
      <c r="E4" s="150"/>
      <c r="F4" s="150"/>
      <c r="G4" s="150"/>
      <c r="H4" s="150"/>
      <c r="I4" s="150"/>
    </row>
    <row r="5" spans="1:9" x14ac:dyDescent="0.15">
      <c r="A5" s="150"/>
      <c r="B5" s="150"/>
      <c r="C5" s="150"/>
      <c r="D5" s="150"/>
      <c r="E5" s="150"/>
      <c r="F5" s="150"/>
      <c r="G5" s="150"/>
      <c r="H5" s="150"/>
      <c r="I5" s="150"/>
    </row>
    <row r="6" spans="1:9" x14ac:dyDescent="0.15">
      <c r="A6" s="151" t="s">
        <v>107</v>
      </c>
      <c r="B6" s="152"/>
      <c r="C6" s="152"/>
      <c r="D6" s="152"/>
      <c r="E6" s="152"/>
      <c r="F6" s="152"/>
      <c r="G6" s="152"/>
      <c r="H6" s="152"/>
      <c r="I6" s="152"/>
    </row>
    <row r="7" spans="1:9" x14ac:dyDescent="0.15">
      <c r="A7" s="152"/>
      <c r="B7" s="152"/>
      <c r="C7" s="152"/>
      <c r="D7" s="152"/>
      <c r="E7" s="152"/>
      <c r="F7" s="152"/>
      <c r="G7" s="152"/>
      <c r="H7" s="152"/>
      <c r="I7" s="152"/>
    </row>
    <row r="8" spans="1:9" x14ac:dyDescent="0.15">
      <c r="A8" s="152"/>
      <c r="B8" s="152"/>
      <c r="C8" s="152"/>
      <c r="D8" s="152"/>
      <c r="E8" s="152"/>
      <c r="F8" s="152"/>
      <c r="G8" s="152"/>
      <c r="H8" s="152"/>
      <c r="I8" s="152"/>
    </row>
    <row r="9" spans="1:9" x14ac:dyDescent="0.15">
      <c r="A9" s="152"/>
      <c r="B9" s="152"/>
      <c r="C9" s="152"/>
      <c r="D9" s="152"/>
      <c r="E9" s="152"/>
      <c r="F9" s="152"/>
      <c r="G9" s="152"/>
      <c r="H9" s="152"/>
      <c r="I9" s="152"/>
    </row>
    <row r="10" spans="1:9" x14ac:dyDescent="0.15">
      <c r="A10" s="152"/>
      <c r="B10" s="152"/>
      <c r="C10" s="152"/>
      <c r="D10" s="152"/>
      <c r="E10" s="152"/>
      <c r="F10" s="152"/>
      <c r="G10" s="152"/>
      <c r="H10" s="152"/>
      <c r="I10" s="152"/>
    </row>
    <row r="11" spans="1:9" x14ac:dyDescent="0.15">
      <c r="A11" s="152"/>
      <c r="B11" s="152"/>
      <c r="C11" s="152"/>
      <c r="D11" s="152"/>
      <c r="E11" s="152"/>
      <c r="F11" s="152"/>
      <c r="G11" s="152"/>
      <c r="H11" s="152"/>
      <c r="I11" s="152"/>
    </row>
    <row r="12" spans="1:9" x14ac:dyDescent="0.15">
      <c r="A12" s="152"/>
      <c r="B12" s="152"/>
      <c r="C12" s="152"/>
      <c r="D12" s="152"/>
      <c r="E12" s="152"/>
      <c r="F12" s="152"/>
      <c r="G12" s="152"/>
      <c r="H12" s="152"/>
      <c r="I12" s="152"/>
    </row>
    <row r="13" spans="1:9" x14ac:dyDescent="0.15">
      <c r="A13" s="152"/>
      <c r="B13" s="152"/>
      <c r="C13" s="152"/>
      <c r="D13" s="152"/>
      <c r="E13" s="152"/>
      <c r="F13" s="152"/>
      <c r="G13" s="152"/>
      <c r="H13" s="152"/>
      <c r="I13" s="152"/>
    </row>
    <row r="14" spans="1:9" x14ac:dyDescent="0.15">
      <c r="A14" s="152"/>
      <c r="B14" s="152"/>
      <c r="C14" s="152"/>
      <c r="D14" s="152"/>
      <c r="E14" s="152"/>
      <c r="F14" s="152"/>
      <c r="G14" s="152"/>
      <c r="H14" s="152"/>
      <c r="I14" s="152"/>
    </row>
    <row r="15" spans="1:9" x14ac:dyDescent="0.15">
      <c r="A15" s="152"/>
      <c r="B15" s="152"/>
      <c r="C15" s="152"/>
      <c r="D15" s="152"/>
      <c r="E15" s="152"/>
      <c r="F15" s="152"/>
      <c r="G15" s="152"/>
      <c r="H15" s="152"/>
      <c r="I15" s="152"/>
    </row>
    <row r="16" spans="1:9" x14ac:dyDescent="0.15">
      <c r="A16" s="152"/>
      <c r="B16" s="152"/>
      <c r="C16" s="152"/>
      <c r="D16" s="152"/>
      <c r="E16" s="152"/>
      <c r="F16" s="152"/>
      <c r="G16" s="152"/>
      <c r="H16" s="152"/>
      <c r="I16" s="152"/>
    </row>
    <row r="17" spans="1:9" x14ac:dyDescent="0.15">
      <c r="A17" s="152"/>
      <c r="B17" s="152"/>
      <c r="C17" s="152"/>
      <c r="D17" s="152"/>
      <c r="E17" s="152"/>
      <c r="F17" s="152"/>
      <c r="G17" s="152"/>
      <c r="H17" s="152"/>
      <c r="I17" s="152"/>
    </row>
    <row r="18" spans="1:9" x14ac:dyDescent="0.15">
      <c r="A18" s="152"/>
      <c r="B18" s="152"/>
      <c r="C18" s="152"/>
      <c r="D18" s="152"/>
      <c r="E18" s="152"/>
      <c r="F18" s="152"/>
      <c r="G18" s="152"/>
      <c r="H18" s="152"/>
      <c r="I18" s="152"/>
    </row>
    <row r="19" spans="1:9" x14ac:dyDescent="0.15">
      <c r="A19" s="152"/>
      <c r="B19" s="152"/>
      <c r="C19" s="152"/>
      <c r="D19" s="152"/>
      <c r="E19" s="152"/>
      <c r="F19" s="152"/>
      <c r="G19" s="152"/>
      <c r="H19" s="152"/>
      <c r="I19" s="152"/>
    </row>
    <row r="20" spans="1:9" x14ac:dyDescent="0.15">
      <c r="A20" s="152"/>
      <c r="B20" s="152"/>
      <c r="C20" s="152"/>
      <c r="D20" s="152"/>
      <c r="E20" s="152"/>
      <c r="F20" s="152"/>
      <c r="G20" s="152"/>
      <c r="H20" s="152"/>
      <c r="I20" s="152"/>
    </row>
    <row r="21" spans="1:9" x14ac:dyDescent="0.15">
      <c r="A21" s="152"/>
      <c r="B21" s="152"/>
      <c r="C21" s="152"/>
      <c r="D21" s="152"/>
      <c r="E21" s="152"/>
      <c r="F21" s="152"/>
      <c r="G21" s="152"/>
      <c r="H21" s="152"/>
      <c r="I21" s="152"/>
    </row>
    <row r="22" spans="1:9" x14ac:dyDescent="0.15">
      <c r="A22" s="152"/>
      <c r="B22" s="152"/>
      <c r="C22" s="152"/>
      <c r="D22" s="152"/>
      <c r="E22" s="152"/>
      <c r="F22" s="152"/>
      <c r="G22" s="152"/>
      <c r="H22" s="152"/>
      <c r="I22" s="152"/>
    </row>
    <row r="23" spans="1:9" x14ac:dyDescent="0.15">
      <c r="A23" s="152"/>
      <c r="B23" s="152"/>
      <c r="C23" s="152"/>
      <c r="D23" s="152"/>
      <c r="E23" s="152"/>
      <c r="F23" s="152"/>
      <c r="G23" s="152"/>
      <c r="H23" s="152"/>
      <c r="I23" s="152"/>
    </row>
    <row r="24" spans="1:9" x14ac:dyDescent="0.15">
      <c r="A24" s="152"/>
      <c r="B24" s="152"/>
      <c r="C24" s="152"/>
      <c r="D24" s="152"/>
      <c r="E24" s="152"/>
      <c r="F24" s="152"/>
      <c r="G24" s="152"/>
      <c r="H24" s="152"/>
      <c r="I24" s="152"/>
    </row>
    <row r="25" spans="1:9" x14ac:dyDescent="0.15">
      <c r="A25" s="152"/>
      <c r="B25" s="152"/>
      <c r="C25" s="152"/>
      <c r="D25" s="152"/>
      <c r="E25" s="152"/>
      <c r="F25" s="152"/>
      <c r="G25" s="152"/>
      <c r="H25" s="152"/>
      <c r="I25" s="152"/>
    </row>
    <row r="26" spans="1:9" x14ac:dyDescent="0.15">
      <c r="A26" s="152"/>
      <c r="B26" s="152"/>
      <c r="C26" s="152"/>
      <c r="D26" s="152"/>
      <c r="E26" s="152"/>
      <c r="F26" s="152"/>
      <c r="G26" s="152"/>
      <c r="H26" s="152"/>
      <c r="I26" s="152"/>
    </row>
    <row r="27" spans="1:9" x14ac:dyDescent="0.15">
      <c r="A27" s="152"/>
      <c r="B27" s="152"/>
      <c r="C27" s="152"/>
      <c r="D27" s="152"/>
      <c r="E27" s="152"/>
      <c r="F27" s="152"/>
      <c r="G27" s="152"/>
      <c r="H27" s="152"/>
      <c r="I27" s="152"/>
    </row>
    <row r="28" spans="1:9" x14ac:dyDescent="0.15">
      <c r="A28" s="152"/>
      <c r="B28" s="152"/>
      <c r="C28" s="152"/>
      <c r="D28" s="152"/>
      <c r="E28" s="152"/>
      <c r="F28" s="152"/>
      <c r="G28" s="152"/>
      <c r="H28" s="152"/>
      <c r="I28" s="152"/>
    </row>
  </sheetData>
  <mergeCells count="2">
    <mergeCell ref="A1:I5"/>
    <mergeCell ref="A6:I28"/>
  </mergeCells>
  <pageMargins left="0.7" right="0.7" top="0.78740157499999996" bottom="0.78740157499999996"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50E6C-0586-1544-AD6E-068D093974D4}">
  <sheetPr codeName="Tabelle3"/>
  <dimension ref="A1:NE91"/>
  <sheetViews>
    <sheetView workbookViewId="0">
      <pane xSplit="3" ySplit="1" topLeftCell="D2" activePane="bottomRight" state="frozen"/>
      <selection pane="topRight" activeCell="D1" sqref="D1"/>
      <selection pane="bottomLeft" activeCell="A2" sqref="A2"/>
      <selection pane="bottomRight" activeCell="J6" sqref="J6"/>
    </sheetView>
  </sheetViews>
  <sheetFormatPr baseColWidth="10" defaultColWidth="11" defaultRowHeight="14" x14ac:dyDescent="0.15"/>
  <cols>
    <col min="1" max="1" width="11" style="22"/>
    <col min="2" max="3" width="10.83203125" style="22" customWidth="1"/>
    <col min="4" max="368" width="3.33203125" style="22" customWidth="1"/>
    <col min="369" max="369" width="3.33203125" style="22" hidden="1" customWidth="1"/>
    <col min="370" max="16384" width="11" style="22"/>
  </cols>
  <sheetData>
    <row r="1" spans="1:369" s="21" customFormat="1" ht="65" customHeight="1" x14ac:dyDescent="0.15">
      <c r="B1" s="26"/>
      <c r="C1" s="27"/>
      <c r="D1" s="23">
        <v>44196</v>
      </c>
      <c r="E1" s="23">
        <v>44197</v>
      </c>
      <c r="F1" s="23">
        <v>44198</v>
      </c>
      <c r="G1" s="23">
        <v>44199</v>
      </c>
      <c r="H1" s="23">
        <v>44200</v>
      </c>
      <c r="I1" s="23">
        <v>44201</v>
      </c>
      <c r="J1" s="23">
        <v>44202</v>
      </c>
      <c r="K1" s="23">
        <v>44203</v>
      </c>
      <c r="L1" s="23">
        <v>44204</v>
      </c>
      <c r="M1" s="23">
        <v>44205</v>
      </c>
      <c r="N1" s="23">
        <v>44206</v>
      </c>
      <c r="O1" s="23">
        <v>44207</v>
      </c>
      <c r="P1" s="23">
        <v>44208</v>
      </c>
      <c r="Q1" s="23">
        <v>44209</v>
      </c>
      <c r="R1" s="23">
        <v>44210</v>
      </c>
      <c r="S1" s="23">
        <v>44211</v>
      </c>
      <c r="T1" s="23">
        <v>44212</v>
      </c>
      <c r="U1" s="23">
        <v>44213</v>
      </c>
      <c r="V1" s="23">
        <v>44214</v>
      </c>
      <c r="W1" s="23">
        <v>44215</v>
      </c>
      <c r="X1" s="23">
        <v>44216</v>
      </c>
      <c r="Y1" s="23">
        <v>44217</v>
      </c>
      <c r="Z1" s="23">
        <v>44218</v>
      </c>
      <c r="AA1" s="23">
        <v>44219</v>
      </c>
      <c r="AB1" s="23">
        <v>44220</v>
      </c>
      <c r="AC1" s="23">
        <v>44221</v>
      </c>
      <c r="AD1" s="23">
        <v>44222</v>
      </c>
      <c r="AE1" s="23">
        <v>44223</v>
      </c>
      <c r="AF1" s="23">
        <v>44224</v>
      </c>
      <c r="AG1" s="23">
        <v>44225</v>
      </c>
      <c r="AH1" s="23">
        <v>44226</v>
      </c>
      <c r="AI1" s="23">
        <v>44227</v>
      </c>
      <c r="AJ1" s="23">
        <v>44228</v>
      </c>
      <c r="AK1" s="23">
        <v>44229</v>
      </c>
      <c r="AL1" s="23">
        <v>44230</v>
      </c>
      <c r="AM1" s="23">
        <v>44231</v>
      </c>
      <c r="AN1" s="23">
        <v>44232</v>
      </c>
      <c r="AO1" s="23">
        <v>44233</v>
      </c>
      <c r="AP1" s="23">
        <v>44234</v>
      </c>
      <c r="AQ1" s="23">
        <v>44235</v>
      </c>
      <c r="AR1" s="23">
        <v>44236</v>
      </c>
      <c r="AS1" s="23">
        <v>44237</v>
      </c>
      <c r="AT1" s="23">
        <v>44238</v>
      </c>
      <c r="AU1" s="23">
        <v>44239</v>
      </c>
      <c r="AV1" s="23">
        <v>44240</v>
      </c>
      <c r="AW1" s="23">
        <v>44241</v>
      </c>
      <c r="AX1" s="23">
        <v>44242</v>
      </c>
      <c r="AY1" s="23">
        <v>44243</v>
      </c>
      <c r="AZ1" s="23">
        <v>44244</v>
      </c>
      <c r="BA1" s="23">
        <v>44245</v>
      </c>
      <c r="BB1" s="23">
        <v>44246</v>
      </c>
      <c r="BC1" s="23">
        <v>44247</v>
      </c>
      <c r="BD1" s="23">
        <v>44248</v>
      </c>
      <c r="BE1" s="23">
        <v>44249</v>
      </c>
      <c r="BF1" s="23">
        <v>44250</v>
      </c>
      <c r="BG1" s="23">
        <v>44251</v>
      </c>
      <c r="BH1" s="23">
        <v>44252</v>
      </c>
      <c r="BI1" s="23">
        <v>44253</v>
      </c>
      <c r="BJ1" s="23">
        <v>44254</v>
      </c>
      <c r="BK1" s="23">
        <v>44255</v>
      </c>
      <c r="BL1" s="23">
        <v>44256</v>
      </c>
      <c r="BM1" s="23">
        <v>44257</v>
      </c>
      <c r="BN1" s="23">
        <v>44258</v>
      </c>
      <c r="BO1" s="23">
        <v>44259</v>
      </c>
      <c r="BP1" s="23">
        <v>44260</v>
      </c>
      <c r="BQ1" s="23">
        <v>44261</v>
      </c>
      <c r="BR1" s="23">
        <v>44262</v>
      </c>
      <c r="BS1" s="23">
        <v>44263</v>
      </c>
      <c r="BT1" s="23">
        <v>44264</v>
      </c>
      <c r="BU1" s="23">
        <v>44265</v>
      </c>
      <c r="BV1" s="23">
        <v>44266</v>
      </c>
      <c r="BW1" s="23">
        <v>44267</v>
      </c>
      <c r="BX1" s="23">
        <v>44268</v>
      </c>
      <c r="BY1" s="23">
        <v>44269</v>
      </c>
      <c r="BZ1" s="23">
        <v>44270</v>
      </c>
      <c r="CA1" s="23">
        <v>44271</v>
      </c>
      <c r="CB1" s="23">
        <v>44272</v>
      </c>
      <c r="CC1" s="23">
        <v>44273</v>
      </c>
      <c r="CD1" s="23">
        <v>44274</v>
      </c>
      <c r="CE1" s="23">
        <v>44275</v>
      </c>
      <c r="CF1" s="23">
        <v>44276</v>
      </c>
      <c r="CG1" s="23">
        <v>44277</v>
      </c>
      <c r="CH1" s="23">
        <v>44278</v>
      </c>
      <c r="CI1" s="23">
        <v>44279</v>
      </c>
      <c r="CJ1" s="23">
        <v>44280</v>
      </c>
      <c r="CK1" s="23">
        <v>44281</v>
      </c>
      <c r="CL1" s="23">
        <v>44282</v>
      </c>
      <c r="CM1" s="23">
        <v>44283</v>
      </c>
      <c r="CN1" s="23">
        <v>44284</v>
      </c>
      <c r="CO1" s="23">
        <v>44285</v>
      </c>
      <c r="CP1" s="23">
        <v>44286</v>
      </c>
      <c r="CQ1" s="23">
        <v>44287</v>
      </c>
      <c r="CR1" s="23">
        <v>44288</v>
      </c>
      <c r="CS1" s="23">
        <v>44289</v>
      </c>
      <c r="CT1" s="23">
        <v>44290</v>
      </c>
      <c r="CU1" s="23">
        <v>44291</v>
      </c>
      <c r="CV1" s="23">
        <v>44292</v>
      </c>
      <c r="CW1" s="23">
        <v>44293</v>
      </c>
      <c r="CX1" s="23">
        <v>44294</v>
      </c>
      <c r="CY1" s="23">
        <v>44295</v>
      </c>
      <c r="CZ1" s="23">
        <v>44296</v>
      </c>
      <c r="DA1" s="23">
        <v>44297</v>
      </c>
      <c r="DB1" s="23">
        <v>44298</v>
      </c>
      <c r="DC1" s="23">
        <v>44299</v>
      </c>
      <c r="DD1" s="23">
        <v>44300</v>
      </c>
      <c r="DE1" s="23">
        <v>44301</v>
      </c>
      <c r="DF1" s="23">
        <v>44302</v>
      </c>
      <c r="DG1" s="23">
        <v>44303</v>
      </c>
      <c r="DH1" s="23">
        <v>44304</v>
      </c>
      <c r="DI1" s="23">
        <v>44305</v>
      </c>
      <c r="DJ1" s="23">
        <v>44306</v>
      </c>
      <c r="DK1" s="23">
        <v>44307</v>
      </c>
      <c r="DL1" s="23">
        <v>44308</v>
      </c>
      <c r="DM1" s="23">
        <v>44309</v>
      </c>
      <c r="DN1" s="23">
        <v>44310</v>
      </c>
      <c r="DO1" s="23">
        <v>44311</v>
      </c>
      <c r="DP1" s="23">
        <v>44312</v>
      </c>
      <c r="DQ1" s="23">
        <v>44313</v>
      </c>
      <c r="DR1" s="23">
        <v>44314</v>
      </c>
      <c r="DS1" s="23">
        <v>44315</v>
      </c>
      <c r="DT1" s="23">
        <v>44316</v>
      </c>
      <c r="DU1" s="23">
        <v>44317</v>
      </c>
      <c r="DV1" s="23">
        <v>44318</v>
      </c>
      <c r="DW1" s="23">
        <v>44319</v>
      </c>
      <c r="DX1" s="23">
        <v>44320</v>
      </c>
      <c r="DY1" s="23">
        <v>44321</v>
      </c>
      <c r="DZ1" s="23">
        <v>44322</v>
      </c>
      <c r="EA1" s="23">
        <v>44323</v>
      </c>
      <c r="EB1" s="23">
        <v>44324</v>
      </c>
      <c r="EC1" s="23">
        <v>44325</v>
      </c>
      <c r="ED1" s="23">
        <v>44326</v>
      </c>
      <c r="EE1" s="23">
        <v>44327</v>
      </c>
      <c r="EF1" s="23">
        <v>44328</v>
      </c>
      <c r="EG1" s="23">
        <v>44329</v>
      </c>
      <c r="EH1" s="23">
        <v>44330</v>
      </c>
      <c r="EI1" s="23">
        <v>44331</v>
      </c>
      <c r="EJ1" s="23">
        <v>44332</v>
      </c>
      <c r="EK1" s="23">
        <v>44333</v>
      </c>
      <c r="EL1" s="23">
        <v>44334</v>
      </c>
      <c r="EM1" s="23">
        <v>44335</v>
      </c>
      <c r="EN1" s="23">
        <v>44336</v>
      </c>
      <c r="EO1" s="23">
        <v>44337</v>
      </c>
      <c r="EP1" s="23">
        <v>44338</v>
      </c>
      <c r="EQ1" s="23">
        <v>44339</v>
      </c>
      <c r="ER1" s="23">
        <v>44340</v>
      </c>
      <c r="ES1" s="23">
        <v>44341</v>
      </c>
      <c r="ET1" s="23">
        <v>44342</v>
      </c>
      <c r="EU1" s="23">
        <v>44343</v>
      </c>
      <c r="EV1" s="23">
        <v>44344</v>
      </c>
      <c r="EW1" s="23">
        <v>44345</v>
      </c>
      <c r="EX1" s="23">
        <v>44346</v>
      </c>
      <c r="EY1" s="23">
        <v>44347</v>
      </c>
      <c r="EZ1" s="23">
        <v>44348</v>
      </c>
      <c r="FA1" s="23">
        <v>44349</v>
      </c>
      <c r="FB1" s="23">
        <v>44350</v>
      </c>
      <c r="FC1" s="23">
        <v>44351</v>
      </c>
      <c r="FD1" s="23">
        <v>44352</v>
      </c>
      <c r="FE1" s="23">
        <v>44353</v>
      </c>
      <c r="FF1" s="23">
        <v>44354</v>
      </c>
      <c r="FG1" s="23">
        <v>44355</v>
      </c>
      <c r="FH1" s="23">
        <v>44356</v>
      </c>
      <c r="FI1" s="23">
        <v>44357</v>
      </c>
      <c r="FJ1" s="23">
        <v>44358</v>
      </c>
      <c r="FK1" s="23">
        <v>44359</v>
      </c>
      <c r="FL1" s="23">
        <v>44360</v>
      </c>
      <c r="FM1" s="23">
        <v>44361</v>
      </c>
      <c r="FN1" s="23">
        <v>44362</v>
      </c>
      <c r="FO1" s="23">
        <v>44363</v>
      </c>
      <c r="FP1" s="23">
        <v>44364</v>
      </c>
      <c r="FQ1" s="23">
        <v>44365</v>
      </c>
      <c r="FR1" s="23">
        <v>44366</v>
      </c>
      <c r="FS1" s="23">
        <v>44367</v>
      </c>
      <c r="FT1" s="23">
        <v>44368</v>
      </c>
      <c r="FU1" s="23">
        <v>44369</v>
      </c>
      <c r="FV1" s="23">
        <v>44370</v>
      </c>
      <c r="FW1" s="23">
        <v>44371</v>
      </c>
      <c r="FX1" s="23">
        <v>44372</v>
      </c>
      <c r="FY1" s="23">
        <v>44373</v>
      </c>
      <c r="FZ1" s="23">
        <v>44374</v>
      </c>
      <c r="GA1" s="23">
        <v>44375</v>
      </c>
      <c r="GB1" s="23">
        <v>44376</v>
      </c>
      <c r="GC1" s="23">
        <v>44377</v>
      </c>
      <c r="GD1" s="23">
        <v>44378</v>
      </c>
      <c r="GE1" s="23">
        <v>44379</v>
      </c>
      <c r="GF1" s="23">
        <v>44380</v>
      </c>
      <c r="GG1" s="23">
        <v>44381</v>
      </c>
      <c r="GH1" s="23">
        <v>44382</v>
      </c>
      <c r="GI1" s="23">
        <v>44383</v>
      </c>
      <c r="GJ1" s="23">
        <v>44384</v>
      </c>
      <c r="GK1" s="23">
        <v>44385</v>
      </c>
      <c r="GL1" s="23">
        <v>44386</v>
      </c>
      <c r="GM1" s="23">
        <v>44387</v>
      </c>
      <c r="GN1" s="23">
        <v>44388</v>
      </c>
      <c r="GO1" s="23">
        <v>44389</v>
      </c>
      <c r="GP1" s="23">
        <v>44390</v>
      </c>
      <c r="GQ1" s="23">
        <v>44391</v>
      </c>
      <c r="GR1" s="23">
        <v>44392</v>
      </c>
      <c r="GS1" s="23">
        <v>44393</v>
      </c>
      <c r="GT1" s="23">
        <v>44394</v>
      </c>
      <c r="GU1" s="23">
        <v>44395</v>
      </c>
      <c r="GV1" s="23">
        <v>44396</v>
      </c>
      <c r="GW1" s="23">
        <v>44397</v>
      </c>
      <c r="GX1" s="23">
        <v>44398</v>
      </c>
      <c r="GY1" s="23">
        <v>44399</v>
      </c>
      <c r="GZ1" s="23">
        <v>44400</v>
      </c>
      <c r="HA1" s="23">
        <v>44401</v>
      </c>
      <c r="HB1" s="23">
        <v>44402</v>
      </c>
      <c r="HC1" s="23">
        <v>44403</v>
      </c>
      <c r="HD1" s="23">
        <v>44404</v>
      </c>
      <c r="HE1" s="23">
        <v>44405</v>
      </c>
      <c r="HF1" s="23">
        <v>44406</v>
      </c>
      <c r="HG1" s="23">
        <v>44407</v>
      </c>
      <c r="HH1" s="23">
        <v>44408</v>
      </c>
      <c r="HI1" s="23">
        <v>44409</v>
      </c>
      <c r="HJ1" s="23">
        <v>44410</v>
      </c>
      <c r="HK1" s="23">
        <v>44411</v>
      </c>
      <c r="HL1" s="23">
        <v>44412</v>
      </c>
      <c r="HM1" s="23">
        <v>44413</v>
      </c>
      <c r="HN1" s="23">
        <v>44414</v>
      </c>
      <c r="HO1" s="23">
        <v>44415</v>
      </c>
      <c r="HP1" s="23">
        <v>44416</v>
      </c>
      <c r="HQ1" s="23">
        <v>44417</v>
      </c>
      <c r="HR1" s="23">
        <v>44418</v>
      </c>
      <c r="HS1" s="23">
        <v>44419</v>
      </c>
      <c r="HT1" s="23">
        <v>44420</v>
      </c>
      <c r="HU1" s="23">
        <v>44421</v>
      </c>
      <c r="HV1" s="23">
        <v>44422</v>
      </c>
      <c r="HW1" s="23">
        <v>44423</v>
      </c>
      <c r="HX1" s="23">
        <v>44424</v>
      </c>
      <c r="HY1" s="23">
        <v>44425</v>
      </c>
      <c r="HZ1" s="23">
        <v>44426</v>
      </c>
      <c r="IA1" s="23">
        <v>44427</v>
      </c>
      <c r="IB1" s="23">
        <v>44428</v>
      </c>
      <c r="IC1" s="23">
        <v>44429</v>
      </c>
      <c r="ID1" s="23">
        <v>44430</v>
      </c>
      <c r="IE1" s="23">
        <v>44431</v>
      </c>
      <c r="IF1" s="23">
        <v>44432</v>
      </c>
      <c r="IG1" s="23">
        <v>44433</v>
      </c>
      <c r="IH1" s="23">
        <v>44434</v>
      </c>
      <c r="II1" s="23">
        <v>44435</v>
      </c>
      <c r="IJ1" s="23">
        <v>44436</v>
      </c>
      <c r="IK1" s="23">
        <v>44437</v>
      </c>
      <c r="IL1" s="23">
        <v>44438</v>
      </c>
      <c r="IM1" s="23">
        <v>44439</v>
      </c>
      <c r="IN1" s="23">
        <v>44440</v>
      </c>
      <c r="IO1" s="23">
        <v>44441</v>
      </c>
      <c r="IP1" s="23">
        <v>44442</v>
      </c>
      <c r="IQ1" s="23">
        <v>44443</v>
      </c>
      <c r="IR1" s="23">
        <v>44444</v>
      </c>
      <c r="IS1" s="23">
        <v>44445</v>
      </c>
      <c r="IT1" s="23">
        <v>44446</v>
      </c>
      <c r="IU1" s="23">
        <v>44447</v>
      </c>
      <c r="IV1" s="23">
        <v>44448</v>
      </c>
      <c r="IW1" s="23">
        <v>44449</v>
      </c>
      <c r="IX1" s="23">
        <v>44450</v>
      </c>
      <c r="IY1" s="23">
        <v>44451</v>
      </c>
      <c r="IZ1" s="23">
        <v>44452</v>
      </c>
      <c r="JA1" s="23">
        <v>44453</v>
      </c>
      <c r="JB1" s="23">
        <v>44454</v>
      </c>
      <c r="JC1" s="23">
        <v>44455</v>
      </c>
      <c r="JD1" s="23">
        <v>44456</v>
      </c>
      <c r="JE1" s="23">
        <v>44457</v>
      </c>
      <c r="JF1" s="23">
        <v>44458</v>
      </c>
      <c r="JG1" s="23">
        <v>44459</v>
      </c>
      <c r="JH1" s="23">
        <v>44460</v>
      </c>
      <c r="JI1" s="23">
        <v>44461</v>
      </c>
      <c r="JJ1" s="23">
        <v>44462</v>
      </c>
      <c r="JK1" s="23">
        <v>44463</v>
      </c>
      <c r="JL1" s="23">
        <v>44464</v>
      </c>
      <c r="JM1" s="23">
        <v>44465</v>
      </c>
      <c r="JN1" s="23">
        <v>44466</v>
      </c>
      <c r="JO1" s="23">
        <v>44467</v>
      </c>
      <c r="JP1" s="23">
        <v>44468</v>
      </c>
      <c r="JQ1" s="23">
        <v>44469</v>
      </c>
      <c r="JR1" s="23">
        <v>44470</v>
      </c>
      <c r="JS1" s="23">
        <v>44471</v>
      </c>
      <c r="JT1" s="23">
        <v>44472</v>
      </c>
      <c r="JU1" s="23">
        <v>44473</v>
      </c>
      <c r="JV1" s="23">
        <v>44474</v>
      </c>
      <c r="JW1" s="23">
        <v>44475</v>
      </c>
      <c r="JX1" s="23">
        <v>44476</v>
      </c>
      <c r="JY1" s="23">
        <v>44477</v>
      </c>
      <c r="JZ1" s="23">
        <v>44478</v>
      </c>
      <c r="KA1" s="23">
        <v>44479</v>
      </c>
      <c r="KB1" s="23">
        <v>44480</v>
      </c>
      <c r="KC1" s="23">
        <v>44481</v>
      </c>
      <c r="KD1" s="23">
        <v>44482</v>
      </c>
      <c r="KE1" s="23">
        <v>44483</v>
      </c>
      <c r="KF1" s="23">
        <v>44484</v>
      </c>
      <c r="KG1" s="23">
        <v>44485</v>
      </c>
      <c r="KH1" s="23">
        <v>44486</v>
      </c>
      <c r="KI1" s="23">
        <v>44487</v>
      </c>
      <c r="KJ1" s="23">
        <v>44488</v>
      </c>
      <c r="KK1" s="23">
        <v>44489</v>
      </c>
      <c r="KL1" s="23">
        <v>44490</v>
      </c>
      <c r="KM1" s="23">
        <v>44491</v>
      </c>
      <c r="KN1" s="23">
        <v>44492</v>
      </c>
      <c r="KO1" s="23">
        <v>44493</v>
      </c>
      <c r="KP1" s="23">
        <v>44494</v>
      </c>
      <c r="KQ1" s="23">
        <v>44495</v>
      </c>
      <c r="KR1" s="23">
        <v>44496</v>
      </c>
      <c r="KS1" s="23">
        <v>44497</v>
      </c>
      <c r="KT1" s="23">
        <v>44498</v>
      </c>
      <c r="KU1" s="23">
        <v>44499</v>
      </c>
      <c r="KV1" s="23">
        <v>44500</v>
      </c>
      <c r="KW1" s="23">
        <v>44501</v>
      </c>
      <c r="KX1" s="23">
        <v>44502</v>
      </c>
      <c r="KY1" s="23">
        <v>44503</v>
      </c>
      <c r="KZ1" s="23">
        <v>44504</v>
      </c>
      <c r="LA1" s="23">
        <v>44505</v>
      </c>
      <c r="LB1" s="23">
        <v>44506</v>
      </c>
      <c r="LC1" s="23">
        <v>44507</v>
      </c>
      <c r="LD1" s="23">
        <v>44508</v>
      </c>
      <c r="LE1" s="23">
        <v>44509</v>
      </c>
      <c r="LF1" s="23">
        <v>44510</v>
      </c>
      <c r="LG1" s="23">
        <v>44511</v>
      </c>
      <c r="LH1" s="23">
        <v>44512</v>
      </c>
      <c r="LI1" s="23">
        <v>44513</v>
      </c>
      <c r="LJ1" s="23">
        <v>44514</v>
      </c>
      <c r="LK1" s="23">
        <v>44515</v>
      </c>
      <c r="LL1" s="23">
        <v>44516</v>
      </c>
      <c r="LM1" s="23">
        <v>44517</v>
      </c>
      <c r="LN1" s="23">
        <v>44518</v>
      </c>
      <c r="LO1" s="23">
        <v>44519</v>
      </c>
      <c r="LP1" s="23">
        <v>44520</v>
      </c>
      <c r="LQ1" s="23">
        <v>44521</v>
      </c>
      <c r="LR1" s="23">
        <v>44522</v>
      </c>
      <c r="LS1" s="23">
        <v>44523</v>
      </c>
      <c r="LT1" s="23">
        <v>44524</v>
      </c>
      <c r="LU1" s="23">
        <v>44525</v>
      </c>
      <c r="LV1" s="23">
        <v>44526</v>
      </c>
      <c r="LW1" s="23">
        <v>44527</v>
      </c>
      <c r="LX1" s="23">
        <v>44528</v>
      </c>
      <c r="LY1" s="23">
        <v>44529</v>
      </c>
      <c r="LZ1" s="23">
        <v>44530</v>
      </c>
      <c r="MA1" s="23">
        <v>44531</v>
      </c>
      <c r="MB1" s="23">
        <v>44532</v>
      </c>
      <c r="MC1" s="23">
        <v>44533</v>
      </c>
      <c r="MD1" s="23">
        <v>44534</v>
      </c>
      <c r="ME1" s="23">
        <v>44535</v>
      </c>
      <c r="MF1" s="23">
        <v>44536</v>
      </c>
      <c r="MG1" s="23">
        <v>44537</v>
      </c>
      <c r="MH1" s="23">
        <v>44538</v>
      </c>
      <c r="MI1" s="23">
        <v>44539</v>
      </c>
      <c r="MJ1" s="23">
        <v>44540</v>
      </c>
      <c r="MK1" s="23">
        <v>44541</v>
      </c>
      <c r="ML1" s="23">
        <v>44542</v>
      </c>
      <c r="MM1" s="23">
        <v>44543</v>
      </c>
      <c r="MN1" s="23">
        <v>44544</v>
      </c>
      <c r="MO1" s="23">
        <v>44545</v>
      </c>
      <c r="MP1" s="23">
        <v>44546</v>
      </c>
      <c r="MQ1" s="23">
        <v>44547</v>
      </c>
      <c r="MR1" s="23">
        <v>44548</v>
      </c>
      <c r="MS1" s="23">
        <v>44549</v>
      </c>
      <c r="MT1" s="23">
        <v>44550</v>
      </c>
      <c r="MU1" s="23">
        <v>44551</v>
      </c>
      <c r="MV1" s="23">
        <v>44552</v>
      </c>
      <c r="MW1" s="23">
        <v>44553</v>
      </c>
      <c r="MX1" s="23">
        <v>44554</v>
      </c>
      <c r="MY1" s="23">
        <v>44555</v>
      </c>
      <c r="MZ1" s="23">
        <v>44556</v>
      </c>
      <c r="NA1" s="23">
        <v>44557</v>
      </c>
      <c r="NB1" s="23">
        <v>44558</v>
      </c>
      <c r="NC1" s="23">
        <v>44559</v>
      </c>
      <c r="ND1" s="23">
        <v>44560</v>
      </c>
      <c r="NE1" s="24"/>
    </row>
    <row r="2" spans="1:369" ht="20" customHeight="1" x14ac:dyDescent="0.15">
      <c r="A2" s="153" t="s">
        <v>0</v>
      </c>
      <c r="B2" s="154"/>
      <c r="C2" s="25" t="s">
        <v>10</v>
      </c>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c r="IY2" s="23"/>
      <c r="IZ2" s="23"/>
      <c r="JA2" s="23"/>
      <c r="JB2" s="23"/>
      <c r="JC2" s="23"/>
      <c r="JD2" s="23"/>
      <c r="JE2" s="23"/>
      <c r="JF2" s="23"/>
      <c r="JG2" s="23"/>
      <c r="JH2" s="23"/>
      <c r="JI2" s="23"/>
      <c r="JJ2" s="23"/>
      <c r="JK2" s="23"/>
      <c r="JL2" s="23"/>
      <c r="JM2" s="23"/>
      <c r="JN2" s="23"/>
      <c r="JO2" s="23"/>
      <c r="JP2" s="23"/>
      <c r="JQ2" s="23"/>
      <c r="JR2" s="23"/>
      <c r="JS2" s="23"/>
      <c r="JT2" s="23"/>
      <c r="JU2" s="23"/>
      <c r="JV2" s="23"/>
      <c r="JW2" s="23"/>
      <c r="JX2" s="23"/>
      <c r="JY2" s="23"/>
      <c r="JZ2" s="23"/>
      <c r="KA2" s="23"/>
      <c r="KB2" s="23"/>
      <c r="KC2" s="23"/>
      <c r="KD2" s="23"/>
      <c r="KE2" s="23"/>
      <c r="KF2" s="23"/>
      <c r="KG2" s="23"/>
      <c r="KH2" s="23"/>
      <c r="KI2" s="23"/>
      <c r="KJ2" s="23"/>
      <c r="KK2" s="23"/>
      <c r="KL2" s="23"/>
      <c r="KM2" s="23"/>
      <c r="KN2" s="23"/>
      <c r="KO2" s="23"/>
      <c r="KP2" s="23"/>
      <c r="KQ2" s="23"/>
      <c r="KR2" s="23"/>
      <c r="KS2" s="23"/>
      <c r="KT2" s="23"/>
      <c r="KU2" s="23"/>
      <c r="KV2" s="23"/>
      <c r="KW2" s="23"/>
      <c r="KX2" s="23"/>
      <c r="KY2" s="23"/>
      <c r="KZ2" s="23"/>
      <c r="LA2" s="23"/>
      <c r="LB2" s="23"/>
      <c r="LC2" s="23"/>
      <c r="LD2" s="23"/>
      <c r="LE2" s="23"/>
      <c r="LF2" s="23"/>
      <c r="LG2" s="23"/>
      <c r="LH2" s="23"/>
      <c r="LI2" s="23"/>
      <c r="LJ2" s="23"/>
      <c r="LK2" s="23"/>
      <c r="LL2" s="23"/>
      <c r="LM2" s="23"/>
      <c r="LN2" s="23"/>
      <c r="LO2" s="23"/>
      <c r="LP2" s="23"/>
      <c r="LQ2" s="23"/>
      <c r="LR2" s="23"/>
      <c r="LS2" s="23"/>
      <c r="LT2" s="23"/>
      <c r="LU2" s="23"/>
      <c r="LV2" s="23"/>
      <c r="LW2" s="23"/>
      <c r="LX2" s="23"/>
      <c r="LY2" s="23"/>
      <c r="LZ2" s="23"/>
      <c r="MA2" s="23"/>
      <c r="MB2" s="23"/>
      <c r="MC2" s="23"/>
      <c r="MD2" s="23"/>
      <c r="ME2" s="23"/>
      <c r="MF2" s="23"/>
      <c r="MG2" s="23"/>
      <c r="MH2" s="23"/>
      <c r="MI2" s="23"/>
      <c r="MJ2" s="23"/>
      <c r="MK2" s="23"/>
      <c r="ML2" s="23"/>
      <c r="MM2" s="23"/>
      <c r="MN2" s="23"/>
      <c r="MO2" s="23"/>
      <c r="MP2" s="23"/>
      <c r="MQ2" s="23"/>
      <c r="MR2" s="23"/>
      <c r="MS2" s="23"/>
      <c r="MT2" s="23"/>
      <c r="MU2" s="23"/>
      <c r="MV2" s="23"/>
      <c r="MW2" s="23"/>
      <c r="MX2" s="23"/>
      <c r="MY2" s="23"/>
      <c r="MZ2" s="23"/>
      <c r="NA2" s="23"/>
      <c r="NB2" s="23"/>
      <c r="NC2" s="23"/>
      <c r="ND2" s="23"/>
      <c r="NE2" s="23"/>
    </row>
    <row r="3" spans="1:369" ht="20" customHeight="1" x14ac:dyDescent="0.15">
      <c r="A3" s="155"/>
      <c r="B3" s="156"/>
      <c r="C3" s="25" t="s">
        <v>11</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c r="LR3" s="23"/>
      <c r="LS3" s="23"/>
      <c r="LT3" s="23"/>
      <c r="LU3" s="23"/>
      <c r="LV3" s="23"/>
      <c r="LW3" s="23"/>
      <c r="LX3" s="23"/>
      <c r="LY3" s="23"/>
      <c r="LZ3" s="23"/>
      <c r="MA3" s="23"/>
      <c r="MB3" s="23"/>
      <c r="MC3" s="23"/>
      <c r="MD3" s="23"/>
      <c r="ME3" s="23"/>
      <c r="MF3" s="23"/>
      <c r="MG3" s="23"/>
      <c r="MH3" s="23"/>
      <c r="MI3" s="23"/>
      <c r="MJ3" s="23"/>
      <c r="MK3" s="23"/>
      <c r="ML3" s="23"/>
      <c r="MM3" s="23"/>
      <c r="MN3" s="23"/>
      <c r="MO3" s="23"/>
      <c r="MP3" s="23"/>
      <c r="MQ3" s="23"/>
      <c r="MR3" s="23"/>
      <c r="MS3" s="23"/>
      <c r="MT3" s="23"/>
      <c r="MU3" s="23"/>
      <c r="MV3" s="23"/>
      <c r="MW3" s="23"/>
      <c r="MX3" s="23"/>
      <c r="MY3" s="23"/>
      <c r="MZ3" s="23"/>
      <c r="NA3" s="23"/>
      <c r="NB3" s="23"/>
      <c r="NC3" s="23"/>
      <c r="ND3" s="23"/>
      <c r="NE3" s="23"/>
    </row>
    <row r="4" spans="1:369" ht="20" customHeight="1" x14ac:dyDescent="0.15">
      <c r="A4" s="157"/>
      <c r="B4" s="158"/>
      <c r="C4" s="25" t="s">
        <v>12</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c r="LK4" s="23"/>
      <c r="LL4" s="23"/>
      <c r="LM4" s="23"/>
      <c r="LN4" s="23"/>
      <c r="LO4" s="23"/>
      <c r="LP4" s="23"/>
      <c r="LQ4" s="23"/>
      <c r="LR4" s="23"/>
      <c r="LS4" s="23"/>
      <c r="LT4" s="23"/>
      <c r="LU4" s="23"/>
      <c r="LV4" s="23"/>
      <c r="LW4" s="23"/>
      <c r="LX4" s="23"/>
      <c r="LY4" s="23"/>
      <c r="LZ4" s="23"/>
      <c r="MA4" s="23"/>
      <c r="MB4" s="23"/>
      <c r="MC4" s="23"/>
      <c r="MD4" s="23"/>
      <c r="ME4" s="23"/>
      <c r="MF4" s="23"/>
      <c r="MG4" s="23"/>
      <c r="MH4" s="23"/>
      <c r="MI4" s="23"/>
      <c r="MJ4" s="23"/>
      <c r="MK4" s="23"/>
      <c r="ML4" s="23"/>
      <c r="MM4" s="23"/>
      <c r="MN4" s="23"/>
      <c r="MO4" s="23"/>
      <c r="MP4" s="23"/>
      <c r="MQ4" s="23"/>
      <c r="MR4" s="23"/>
      <c r="MS4" s="23"/>
      <c r="MT4" s="23"/>
      <c r="MU4" s="23"/>
      <c r="MV4" s="23"/>
      <c r="MW4" s="23"/>
      <c r="MX4" s="23"/>
      <c r="MY4" s="23"/>
      <c r="MZ4" s="23"/>
      <c r="NA4" s="23"/>
      <c r="NB4" s="23"/>
      <c r="NC4" s="23"/>
      <c r="ND4" s="23"/>
      <c r="NE4" s="23"/>
    </row>
    <row r="5" spans="1:369" ht="20" customHeight="1" x14ac:dyDescent="0.15">
      <c r="A5" s="153" t="s">
        <v>1</v>
      </c>
      <c r="B5" s="154"/>
      <c r="C5" s="25" t="s">
        <v>10</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23"/>
      <c r="JX5" s="23"/>
      <c r="JY5" s="23"/>
      <c r="JZ5" s="23"/>
      <c r="KA5" s="23"/>
      <c r="KB5" s="23"/>
      <c r="KC5" s="23"/>
      <c r="KD5" s="23"/>
      <c r="KE5" s="23"/>
      <c r="KF5" s="23"/>
      <c r="KG5" s="23"/>
      <c r="KH5" s="23"/>
      <c r="KI5" s="23"/>
      <c r="KJ5" s="23"/>
      <c r="KK5" s="23"/>
      <c r="KL5" s="23"/>
      <c r="KM5" s="23"/>
      <c r="KN5" s="23"/>
      <c r="KO5" s="23"/>
      <c r="KP5" s="23"/>
      <c r="KQ5" s="23"/>
      <c r="KR5" s="23"/>
      <c r="KS5" s="23"/>
      <c r="KT5" s="23"/>
      <c r="KU5" s="23"/>
      <c r="KV5" s="23"/>
      <c r="KW5" s="23"/>
      <c r="KX5" s="23"/>
      <c r="KY5" s="23"/>
      <c r="KZ5" s="23"/>
      <c r="LA5" s="23"/>
      <c r="LB5" s="23"/>
      <c r="LC5" s="23"/>
      <c r="LD5" s="23"/>
      <c r="LE5" s="23"/>
      <c r="LF5" s="23"/>
      <c r="LG5" s="23"/>
      <c r="LH5" s="23"/>
      <c r="LI5" s="23"/>
      <c r="LJ5" s="23"/>
      <c r="LK5" s="23"/>
      <c r="LL5" s="23"/>
      <c r="LM5" s="23"/>
      <c r="LN5" s="23"/>
      <c r="LO5" s="23"/>
      <c r="LP5" s="23"/>
      <c r="LQ5" s="23"/>
      <c r="LR5" s="23"/>
      <c r="LS5" s="23"/>
      <c r="LT5" s="23"/>
      <c r="LU5" s="23"/>
      <c r="LV5" s="23"/>
      <c r="LW5" s="23"/>
      <c r="LX5" s="23"/>
      <c r="LY5" s="23"/>
      <c r="LZ5" s="23"/>
      <c r="MA5" s="23"/>
      <c r="MB5" s="23"/>
      <c r="MC5" s="23"/>
      <c r="MD5" s="23"/>
      <c r="ME5" s="23"/>
      <c r="MF5" s="23"/>
      <c r="MG5" s="23"/>
      <c r="MH5" s="23"/>
      <c r="MI5" s="23"/>
      <c r="MJ5" s="23"/>
      <c r="MK5" s="23"/>
      <c r="ML5" s="23"/>
      <c r="MM5" s="23"/>
      <c r="MN5" s="23"/>
      <c r="MO5" s="23"/>
      <c r="MP5" s="23"/>
      <c r="MQ5" s="23"/>
      <c r="MR5" s="23"/>
      <c r="MS5" s="23"/>
      <c r="MT5" s="23"/>
      <c r="MU5" s="23"/>
      <c r="MV5" s="23"/>
      <c r="MW5" s="23"/>
      <c r="MX5" s="23"/>
      <c r="MY5" s="23"/>
      <c r="MZ5" s="23"/>
      <c r="NA5" s="23"/>
      <c r="NB5" s="23"/>
      <c r="NC5" s="23"/>
      <c r="ND5" s="23"/>
      <c r="NE5" s="23"/>
    </row>
    <row r="6" spans="1:369" ht="20" customHeight="1" x14ac:dyDescent="0.15">
      <c r="A6" s="155"/>
      <c r="B6" s="156"/>
      <c r="C6" s="25" t="s">
        <v>11</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c r="KK6" s="23"/>
      <c r="KL6" s="23"/>
      <c r="KM6" s="23"/>
      <c r="KN6" s="23"/>
      <c r="KO6" s="23"/>
      <c r="KP6" s="23"/>
      <c r="KQ6" s="23"/>
      <c r="KR6" s="23"/>
      <c r="KS6" s="23"/>
      <c r="KT6" s="23"/>
      <c r="KU6" s="23"/>
      <c r="KV6" s="23"/>
      <c r="KW6" s="23"/>
      <c r="KX6" s="23"/>
      <c r="KY6" s="23"/>
      <c r="KZ6" s="23"/>
      <c r="LA6" s="23"/>
      <c r="LB6" s="23"/>
      <c r="LC6" s="23"/>
      <c r="LD6" s="23"/>
      <c r="LE6" s="23"/>
      <c r="LF6" s="23"/>
      <c r="LG6" s="23"/>
      <c r="LH6" s="23"/>
      <c r="LI6" s="23"/>
      <c r="LJ6" s="23"/>
      <c r="LK6" s="23"/>
      <c r="LL6" s="23"/>
      <c r="LM6" s="23"/>
      <c r="LN6" s="23"/>
      <c r="LO6" s="23"/>
      <c r="LP6" s="23"/>
      <c r="LQ6" s="23"/>
      <c r="LR6" s="23"/>
      <c r="LS6" s="23"/>
      <c r="LT6" s="23"/>
      <c r="LU6" s="23"/>
      <c r="LV6" s="23"/>
      <c r="LW6" s="23"/>
      <c r="LX6" s="23"/>
      <c r="LY6" s="23"/>
      <c r="LZ6" s="23"/>
      <c r="MA6" s="23"/>
      <c r="MB6" s="23"/>
      <c r="MC6" s="23"/>
      <c r="MD6" s="23"/>
      <c r="ME6" s="23"/>
      <c r="MF6" s="23"/>
      <c r="MG6" s="23"/>
      <c r="MH6" s="23"/>
      <c r="MI6" s="23"/>
      <c r="MJ6" s="23"/>
      <c r="MK6" s="23"/>
      <c r="ML6" s="23"/>
      <c r="MM6" s="23"/>
      <c r="MN6" s="23"/>
      <c r="MO6" s="23"/>
      <c r="MP6" s="23"/>
      <c r="MQ6" s="23"/>
      <c r="MR6" s="23"/>
      <c r="MS6" s="23"/>
      <c r="MT6" s="23"/>
      <c r="MU6" s="23"/>
      <c r="MV6" s="23"/>
      <c r="MW6" s="23"/>
      <c r="MX6" s="23"/>
      <c r="MY6" s="23"/>
      <c r="MZ6" s="23"/>
      <c r="NA6" s="23"/>
      <c r="NB6" s="23"/>
      <c r="NC6" s="23"/>
      <c r="ND6" s="23"/>
      <c r="NE6" s="23"/>
    </row>
    <row r="7" spans="1:369" ht="20" customHeight="1" x14ac:dyDescent="0.15">
      <c r="A7" s="157"/>
      <c r="B7" s="158"/>
      <c r="C7" s="25" t="s">
        <v>12</v>
      </c>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row>
    <row r="8" spans="1:369" ht="20" customHeight="1" x14ac:dyDescent="0.15">
      <c r="A8" s="153" t="s">
        <v>2</v>
      </c>
      <c r="B8" s="154"/>
      <c r="C8" s="25" t="s">
        <v>10</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row>
    <row r="9" spans="1:369" ht="20" customHeight="1" x14ac:dyDescent="0.15">
      <c r="A9" s="155"/>
      <c r="B9" s="156"/>
      <c r="C9" s="25" t="s">
        <v>11</v>
      </c>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row>
    <row r="10" spans="1:369" ht="20" customHeight="1" x14ac:dyDescent="0.15">
      <c r="A10" s="157"/>
      <c r="B10" s="158"/>
      <c r="C10" s="25" t="s">
        <v>12</v>
      </c>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row>
    <row r="11" spans="1:369" ht="20" customHeight="1" x14ac:dyDescent="0.15">
      <c r="A11" s="153" t="s">
        <v>3</v>
      </c>
      <c r="B11" s="154"/>
      <c r="C11" s="25" t="s">
        <v>10</v>
      </c>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row>
    <row r="12" spans="1:369" ht="20" customHeight="1" x14ac:dyDescent="0.15">
      <c r="A12" s="155"/>
      <c r="B12" s="156"/>
      <c r="C12" s="25" t="s">
        <v>11</v>
      </c>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row>
    <row r="13" spans="1:369" ht="20" customHeight="1" x14ac:dyDescent="0.15">
      <c r="A13" s="157"/>
      <c r="B13" s="158"/>
      <c r="C13" s="25" t="s">
        <v>12</v>
      </c>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c r="JE13" s="23"/>
      <c r="JF13" s="23"/>
      <c r="JG13" s="23"/>
      <c r="JH13" s="23"/>
      <c r="JI13" s="23"/>
      <c r="JJ13" s="23"/>
      <c r="JK13" s="23"/>
      <c r="JL13" s="23"/>
      <c r="JM13" s="23"/>
      <c r="JN13" s="23"/>
      <c r="JO13" s="23"/>
      <c r="JP13" s="23"/>
      <c r="JQ13" s="23"/>
      <c r="JR13" s="23"/>
      <c r="JS13" s="23"/>
      <c r="JT13" s="23"/>
      <c r="JU13" s="23"/>
      <c r="JV13" s="23"/>
      <c r="JW13" s="23"/>
      <c r="JX13" s="23"/>
      <c r="JY13" s="23"/>
      <c r="JZ13" s="23"/>
      <c r="KA13" s="23"/>
      <c r="KB13" s="23"/>
      <c r="KC13" s="23"/>
      <c r="KD13" s="23"/>
      <c r="KE13" s="23"/>
      <c r="KF13" s="23"/>
      <c r="KG13" s="23"/>
      <c r="KH13" s="23"/>
      <c r="KI13" s="23"/>
      <c r="KJ13" s="23"/>
      <c r="KK13" s="23"/>
      <c r="KL13" s="23"/>
      <c r="KM13" s="23"/>
      <c r="KN13" s="23"/>
      <c r="KO13" s="23"/>
      <c r="KP13" s="23"/>
      <c r="KQ13" s="23"/>
      <c r="KR13" s="23"/>
      <c r="KS13" s="23"/>
      <c r="KT13" s="23"/>
      <c r="KU13" s="23"/>
      <c r="KV13" s="23"/>
      <c r="KW13" s="23"/>
      <c r="KX13" s="23"/>
      <c r="KY13" s="23"/>
      <c r="KZ13" s="23"/>
      <c r="LA13" s="23"/>
      <c r="LB13" s="23"/>
      <c r="LC13" s="23"/>
      <c r="LD13" s="23"/>
      <c r="LE13" s="23"/>
      <c r="LF13" s="23"/>
      <c r="LG13" s="23"/>
      <c r="LH13" s="23"/>
      <c r="LI13" s="23"/>
      <c r="LJ13" s="23"/>
      <c r="LK13" s="23"/>
      <c r="LL13" s="23"/>
      <c r="LM13" s="23"/>
      <c r="LN13" s="23"/>
      <c r="LO13" s="23"/>
      <c r="LP13" s="23"/>
      <c r="LQ13" s="23"/>
      <c r="LR13" s="23"/>
      <c r="LS13" s="23"/>
      <c r="LT13" s="23"/>
      <c r="LU13" s="23"/>
      <c r="LV13" s="23"/>
      <c r="LW13" s="23"/>
      <c r="LX13" s="23"/>
      <c r="LY13" s="23"/>
      <c r="LZ13" s="23"/>
      <c r="MA13" s="23"/>
      <c r="MB13" s="23"/>
      <c r="MC13" s="23"/>
      <c r="MD13" s="23"/>
      <c r="ME13" s="23"/>
      <c r="MF13" s="23"/>
      <c r="MG13" s="23"/>
      <c r="MH13" s="23"/>
      <c r="MI13" s="23"/>
      <c r="MJ13" s="23"/>
      <c r="MK13" s="23"/>
      <c r="ML13" s="23"/>
      <c r="MM13" s="23"/>
      <c r="MN13" s="23"/>
      <c r="MO13" s="23"/>
      <c r="MP13" s="23"/>
      <c r="MQ13" s="23"/>
      <c r="MR13" s="23"/>
      <c r="MS13" s="23"/>
      <c r="MT13" s="23"/>
      <c r="MU13" s="23"/>
      <c r="MV13" s="23"/>
      <c r="MW13" s="23"/>
      <c r="MX13" s="23"/>
      <c r="MY13" s="23"/>
      <c r="MZ13" s="23"/>
      <c r="NA13" s="23"/>
      <c r="NB13" s="23"/>
      <c r="NC13" s="23"/>
      <c r="ND13" s="23"/>
      <c r="NE13" s="23"/>
    </row>
    <row r="14" spans="1:369" ht="20" customHeight="1" x14ac:dyDescent="0.15">
      <c r="A14" s="153" t="s">
        <v>4</v>
      </c>
      <c r="B14" s="154"/>
      <c r="C14" s="25" t="s">
        <v>10</v>
      </c>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23"/>
      <c r="MX14" s="23"/>
      <c r="MY14" s="23"/>
      <c r="MZ14" s="23"/>
      <c r="NA14" s="23"/>
      <c r="NB14" s="23"/>
      <c r="NC14" s="23"/>
      <c r="ND14" s="23"/>
      <c r="NE14" s="23"/>
    </row>
    <row r="15" spans="1:369" ht="20" customHeight="1" x14ac:dyDescent="0.15">
      <c r="A15" s="155"/>
      <c r="B15" s="156"/>
      <c r="C15" s="25" t="s">
        <v>11</v>
      </c>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c r="IW15" s="23"/>
      <c r="IX15" s="23"/>
      <c r="IY15" s="23"/>
      <c r="IZ15" s="23"/>
      <c r="JA15" s="23"/>
      <c r="JB15" s="23"/>
      <c r="JC15" s="23"/>
      <c r="JD15" s="23"/>
      <c r="JE15" s="23"/>
      <c r="JF15" s="23"/>
      <c r="JG15" s="23"/>
      <c r="JH15" s="23"/>
      <c r="JI15" s="23"/>
      <c r="JJ15" s="23"/>
      <c r="JK15" s="23"/>
      <c r="JL15" s="23"/>
      <c r="JM15" s="23"/>
      <c r="JN15" s="23"/>
      <c r="JO15" s="23"/>
      <c r="JP15" s="23"/>
      <c r="JQ15" s="23"/>
      <c r="JR15" s="23"/>
      <c r="JS15" s="23"/>
      <c r="JT15" s="23"/>
      <c r="JU15" s="23"/>
      <c r="JV15" s="23"/>
      <c r="JW15" s="23"/>
      <c r="JX15" s="23"/>
      <c r="JY15" s="23"/>
      <c r="JZ15" s="23"/>
      <c r="KA15" s="23"/>
      <c r="KB15" s="23"/>
      <c r="KC15" s="23"/>
      <c r="KD15" s="23"/>
      <c r="KE15" s="23"/>
      <c r="KF15" s="23"/>
      <c r="KG15" s="23"/>
      <c r="KH15" s="23"/>
      <c r="KI15" s="23"/>
      <c r="KJ15" s="23"/>
      <c r="KK15" s="23"/>
      <c r="KL15" s="23"/>
      <c r="KM15" s="23"/>
      <c r="KN15" s="23"/>
      <c r="KO15" s="23"/>
      <c r="KP15" s="23"/>
      <c r="KQ15" s="23"/>
      <c r="KR15" s="23"/>
      <c r="KS15" s="23"/>
      <c r="KT15" s="23"/>
      <c r="KU15" s="23"/>
      <c r="KV15" s="23"/>
      <c r="KW15" s="23"/>
      <c r="KX15" s="23"/>
      <c r="KY15" s="23"/>
      <c r="KZ15" s="23"/>
      <c r="LA15" s="23"/>
      <c r="LB15" s="23"/>
      <c r="LC15" s="23"/>
      <c r="LD15" s="23"/>
      <c r="LE15" s="23"/>
      <c r="LF15" s="23"/>
      <c r="LG15" s="23"/>
      <c r="LH15" s="23"/>
      <c r="LI15" s="23"/>
      <c r="LJ15" s="23"/>
      <c r="LK15" s="23"/>
      <c r="LL15" s="23"/>
      <c r="LM15" s="23"/>
      <c r="LN15" s="23"/>
      <c r="LO15" s="23"/>
      <c r="LP15" s="23"/>
      <c r="LQ15" s="23"/>
      <c r="LR15" s="23"/>
      <c r="LS15" s="23"/>
      <c r="LT15" s="23"/>
      <c r="LU15" s="23"/>
      <c r="LV15" s="23"/>
      <c r="LW15" s="23"/>
      <c r="LX15" s="23"/>
      <c r="LY15" s="23"/>
      <c r="LZ15" s="23"/>
      <c r="MA15" s="23"/>
      <c r="MB15" s="23"/>
      <c r="MC15" s="23"/>
      <c r="MD15" s="23"/>
      <c r="ME15" s="23"/>
      <c r="MF15" s="23"/>
      <c r="MG15" s="23"/>
      <c r="MH15" s="23"/>
      <c r="MI15" s="23"/>
      <c r="MJ15" s="23"/>
      <c r="MK15" s="23"/>
      <c r="ML15" s="23"/>
      <c r="MM15" s="23"/>
      <c r="MN15" s="23"/>
      <c r="MO15" s="23"/>
      <c r="MP15" s="23"/>
      <c r="MQ15" s="23"/>
      <c r="MR15" s="23"/>
      <c r="MS15" s="23"/>
      <c r="MT15" s="23"/>
      <c r="MU15" s="23"/>
      <c r="MV15" s="23"/>
      <c r="MW15" s="23"/>
      <c r="MX15" s="23"/>
      <c r="MY15" s="23"/>
      <c r="MZ15" s="23"/>
      <c r="NA15" s="23"/>
      <c r="NB15" s="23"/>
      <c r="NC15" s="23"/>
      <c r="ND15" s="23"/>
      <c r="NE15" s="23"/>
    </row>
    <row r="16" spans="1:369" ht="20" customHeight="1" x14ac:dyDescent="0.15">
      <c r="A16" s="157"/>
      <c r="B16" s="158"/>
      <c r="C16" s="25" t="s">
        <v>12</v>
      </c>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c r="IW16" s="23"/>
      <c r="IX16" s="23"/>
      <c r="IY16" s="23"/>
      <c r="IZ16" s="23"/>
      <c r="JA16" s="23"/>
      <c r="JB16" s="23"/>
      <c r="JC16" s="23"/>
      <c r="JD16" s="23"/>
      <c r="JE16" s="23"/>
      <c r="JF16" s="23"/>
      <c r="JG16" s="23"/>
      <c r="JH16" s="23"/>
      <c r="JI16" s="23"/>
      <c r="JJ16" s="23"/>
      <c r="JK16" s="23"/>
      <c r="JL16" s="23"/>
      <c r="JM16" s="23"/>
      <c r="JN16" s="23"/>
      <c r="JO16" s="23"/>
      <c r="JP16" s="23"/>
      <c r="JQ16" s="23"/>
      <c r="JR16" s="23"/>
      <c r="JS16" s="23"/>
      <c r="JT16" s="23"/>
      <c r="JU16" s="23"/>
      <c r="JV16" s="23"/>
      <c r="JW16" s="23"/>
      <c r="JX16" s="23"/>
      <c r="JY16" s="23"/>
      <c r="JZ16" s="23"/>
      <c r="KA16" s="23"/>
      <c r="KB16" s="23"/>
      <c r="KC16" s="23"/>
      <c r="KD16" s="23"/>
      <c r="KE16" s="23"/>
      <c r="KF16" s="23"/>
      <c r="KG16" s="23"/>
      <c r="KH16" s="23"/>
      <c r="KI16" s="23"/>
      <c r="KJ16" s="23"/>
      <c r="KK16" s="23"/>
      <c r="KL16" s="23"/>
      <c r="KM16" s="23"/>
      <c r="KN16" s="23"/>
      <c r="KO16" s="23"/>
      <c r="KP16" s="23"/>
      <c r="KQ16" s="23"/>
      <c r="KR16" s="23"/>
      <c r="KS16" s="23"/>
      <c r="KT16" s="23"/>
      <c r="KU16" s="23"/>
      <c r="KV16" s="23"/>
      <c r="KW16" s="23"/>
      <c r="KX16" s="23"/>
      <c r="KY16" s="23"/>
      <c r="KZ16" s="23"/>
      <c r="LA16" s="23"/>
      <c r="LB16" s="23"/>
      <c r="LC16" s="23"/>
      <c r="LD16" s="23"/>
      <c r="LE16" s="23"/>
      <c r="LF16" s="23"/>
      <c r="LG16" s="23"/>
      <c r="LH16" s="23"/>
      <c r="LI16" s="23"/>
      <c r="LJ16" s="23"/>
      <c r="LK16" s="23"/>
      <c r="LL16" s="23"/>
      <c r="LM16" s="23"/>
      <c r="LN16" s="23"/>
      <c r="LO16" s="23"/>
      <c r="LP16" s="23"/>
      <c r="LQ16" s="23"/>
      <c r="LR16" s="23"/>
      <c r="LS16" s="23"/>
      <c r="LT16" s="23"/>
      <c r="LU16" s="23"/>
      <c r="LV16" s="23"/>
      <c r="LW16" s="23"/>
      <c r="LX16" s="23"/>
      <c r="LY16" s="23"/>
      <c r="LZ16" s="23"/>
      <c r="MA16" s="23"/>
      <c r="MB16" s="23"/>
      <c r="MC16" s="23"/>
      <c r="MD16" s="23"/>
      <c r="ME16" s="23"/>
      <c r="MF16" s="23"/>
      <c r="MG16" s="23"/>
      <c r="MH16" s="23"/>
      <c r="MI16" s="23"/>
      <c r="MJ16" s="23"/>
      <c r="MK16" s="23"/>
      <c r="ML16" s="23"/>
      <c r="MM16" s="23"/>
      <c r="MN16" s="23"/>
      <c r="MO16" s="23"/>
      <c r="MP16" s="23"/>
      <c r="MQ16" s="23"/>
      <c r="MR16" s="23"/>
      <c r="MS16" s="23"/>
      <c r="MT16" s="23"/>
      <c r="MU16" s="23"/>
      <c r="MV16" s="23"/>
      <c r="MW16" s="23"/>
      <c r="MX16" s="23"/>
      <c r="MY16" s="23"/>
      <c r="MZ16" s="23"/>
      <c r="NA16" s="23"/>
      <c r="NB16" s="23"/>
      <c r="NC16" s="23"/>
      <c r="ND16" s="23"/>
      <c r="NE16" s="23"/>
    </row>
    <row r="17" spans="1:369" ht="20" customHeight="1" x14ac:dyDescent="0.15">
      <c r="A17" s="153" t="s">
        <v>5</v>
      </c>
      <c r="B17" s="154"/>
      <c r="C17" s="25" t="s">
        <v>10</v>
      </c>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c r="IW17" s="23"/>
      <c r="IX17" s="23"/>
      <c r="IY17" s="23"/>
      <c r="IZ17" s="23"/>
      <c r="JA17" s="23"/>
      <c r="JB17" s="23"/>
      <c r="JC17" s="23"/>
      <c r="JD17" s="23"/>
      <c r="JE17" s="23"/>
      <c r="JF17" s="23"/>
      <c r="JG17" s="23"/>
      <c r="JH17" s="23"/>
      <c r="JI17" s="23"/>
      <c r="JJ17" s="23"/>
      <c r="JK17" s="23"/>
      <c r="JL17" s="23"/>
      <c r="JM17" s="23"/>
      <c r="JN17" s="23"/>
      <c r="JO17" s="23"/>
      <c r="JP17" s="23"/>
      <c r="JQ17" s="23"/>
      <c r="JR17" s="23"/>
      <c r="JS17" s="23"/>
      <c r="JT17" s="23"/>
      <c r="JU17" s="23"/>
      <c r="JV17" s="23"/>
      <c r="JW17" s="23"/>
      <c r="JX17" s="23"/>
      <c r="JY17" s="23"/>
      <c r="JZ17" s="23"/>
      <c r="KA17" s="23"/>
      <c r="KB17" s="23"/>
      <c r="KC17" s="23"/>
      <c r="KD17" s="23"/>
      <c r="KE17" s="23"/>
      <c r="KF17" s="23"/>
      <c r="KG17" s="23"/>
      <c r="KH17" s="23"/>
      <c r="KI17" s="23"/>
      <c r="KJ17" s="23"/>
      <c r="KK17" s="23"/>
      <c r="KL17" s="23"/>
      <c r="KM17" s="23"/>
      <c r="KN17" s="23"/>
      <c r="KO17" s="23"/>
      <c r="KP17" s="23"/>
      <c r="KQ17" s="23"/>
      <c r="KR17" s="23"/>
      <c r="KS17" s="23"/>
      <c r="KT17" s="23"/>
      <c r="KU17" s="23"/>
      <c r="KV17" s="23"/>
      <c r="KW17" s="23"/>
      <c r="KX17" s="23"/>
      <c r="KY17" s="23"/>
      <c r="KZ17" s="23"/>
      <c r="LA17" s="23"/>
      <c r="LB17" s="23"/>
      <c r="LC17" s="23"/>
      <c r="LD17" s="23"/>
      <c r="LE17" s="23"/>
      <c r="LF17" s="23"/>
      <c r="LG17" s="23"/>
      <c r="LH17" s="23"/>
      <c r="LI17" s="23"/>
      <c r="LJ17" s="23"/>
      <c r="LK17" s="23"/>
      <c r="LL17" s="23"/>
      <c r="LM17" s="23"/>
      <c r="LN17" s="23"/>
      <c r="LO17" s="23"/>
      <c r="LP17" s="23"/>
      <c r="LQ17" s="23"/>
      <c r="LR17" s="23"/>
      <c r="LS17" s="23"/>
      <c r="LT17" s="23"/>
      <c r="LU17" s="23"/>
      <c r="LV17" s="23"/>
      <c r="LW17" s="23"/>
      <c r="LX17" s="23"/>
      <c r="LY17" s="23"/>
      <c r="LZ17" s="23"/>
      <c r="MA17" s="23"/>
      <c r="MB17" s="23"/>
      <c r="MC17" s="23"/>
      <c r="MD17" s="23"/>
      <c r="ME17" s="23"/>
      <c r="MF17" s="23"/>
      <c r="MG17" s="23"/>
      <c r="MH17" s="23"/>
      <c r="MI17" s="23"/>
      <c r="MJ17" s="23"/>
      <c r="MK17" s="23"/>
      <c r="ML17" s="23"/>
      <c r="MM17" s="23"/>
      <c r="MN17" s="23"/>
      <c r="MO17" s="23"/>
      <c r="MP17" s="23"/>
      <c r="MQ17" s="23"/>
      <c r="MR17" s="23"/>
      <c r="MS17" s="23"/>
      <c r="MT17" s="23"/>
      <c r="MU17" s="23"/>
      <c r="MV17" s="23"/>
      <c r="MW17" s="23"/>
      <c r="MX17" s="23"/>
      <c r="MY17" s="23"/>
      <c r="MZ17" s="23"/>
      <c r="NA17" s="23"/>
      <c r="NB17" s="23"/>
      <c r="NC17" s="23"/>
      <c r="ND17" s="23"/>
      <c r="NE17" s="23"/>
    </row>
    <row r="18" spans="1:369" ht="20" customHeight="1" x14ac:dyDescent="0.15">
      <c r="A18" s="155"/>
      <c r="B18" s="156"/>
      <c r="C18" s="25" t="s">
        <v>11</v>
      </c>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c r="IW18" s="23"/>
      <c r="IX18" s="23"/>
      <c r="IY18" s="23"/>
      <c r="IZ18" s="23"/>
      <c r="JA18" s="23"/>
      <c r="JB18" s="23"/>
      <c r="JC18" s="23"/>
      <c r="JD18" s="23"/>
      <c r="JE18" s="23"/>
      <c r="JF18" s="23"/>
      <c r="JG18" s="23"/>
      <c r="JH18" s="23"/>
      <c r="JI18" s="23"/>
      <c r="JJ18" s="23"/>
      <c r="JK18" s="23"/>
      <c r="JL18" s="23"/>
      <c r="JM18" s="23"/>
      <c r="JN18" s="23"/>
      <c r="JO18" s="23"/>
      <c r="JP18" s="23"/>
      <c r="JQ18" s="23"/>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row>
    <row r="19" spans="1:369" ht="20" customHeight="1" x14ac:dyDescent="0.15">
      <c r="A19" s="157"/>
      <c r="B19" s="158"/>
      <c r="C19" s="25" t="s">
        <v>12</v>
      </c>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c r="IW19" s="23"/>
      <c r="IX19" s="23"/>
      <c r="IY19" s="23"/>
      <c r="IZ19" s="23"/>
      <c r="JA19" s="23"/>
      <c r="JB19" s="23"/>
      <c r="JC19" s="23"/>
      <c r="JD19" s="23"/>
      <c r="JE19" s="23"/>
      <c r="JF19" s="23"/>
      <c r="JG19" s="23"/>
      <c r="JH19" s="23"/>
      <c r="JI19" s="23"/>
      <c r="JJ19" s="23"/>
      <c r="JK19" s="23"/>
      <c r="JL19" s="23"/>
      <c r="JM19" s="23"/>
      <c r="JN19" s="23"/>
      <c r="JO19" s="23"/>
      <c r="JP19" s="23"/>
      <c r="JQ19" s="23"/>
      <c r="JR19" s="23"/>
      <c r="JS19" s="23"/>
      <c r="JT19" s="23"/>
      <c r="JU19" s="23"/>
      <c r="JV19" s="23"/>
      <c r="JW19" s="23"/>
      <c r="JX19" s="23"/>
      <c r="JY19" s="23"/>
      <c r="JZ19" s="23"/>
      <c r="KA19" s="23"/>
      <c r="KB19" s="23"/>
      <c r="KC19" s="23"/>
      <c r="KD19" s="23"/>
      <c r="KE19" s="23"/>
      <c r="KF19" s="23"/>
      <c r="KG19" s="23"/>
      <c r="KH19" s="23"/>
      <c r="KI19" s="23"/>
      <c r="KJ19" s="23"/>
      <c r="KK19" s="23"/>
      <c r="KL19" s="23"/>
      <c r="KM19" s="23"/>
      <c r="KN19" s="23"/>
      <c r="KO19" s="23"/>
      <c r="KP19" s="23"/>
      <c r="KQ19" s="23"/>
      <c r="KR19" s="23"/>
      <c r="KS19" s="23"/>
      <c r="KT19" s="23"/>
      <c r="KU19" s="23"/>
      <c r="KV19" s="23"/>
      <c r="KW19" s="23"/>
      <c r="KX19" s="23"/>
      <c r="KY19" s="23"/>
      <c r="KZ19" s="23"/>
      <c r="LA19" s="23"/>
      <c r="LB19" s="23"/>
      <c r="LC19" s="23"/>
      <c r="LD19" s="23"/>
      <c r="LE19" s="23"/>
      <c r="LF19" s="23"/>
      <c r="LG19" s="23"/>
      <c r="LH19" s="23"/>
      <c r="LI19" s="23"/>
      <c r="LJ19" s="23"/>
      <c r="LK19" s="23"/>
      <c r="LL19" s="23"/>
      <c r="LM19" s="23"/>
      <c r="LN19" s="23"/>
      <c r="LO19" s="23"/>
      <c r="LP19" s="23"/>
      <c r="LQ19" s="23"/>
      <c r="LR19" s="23"/>
      <c r="LS19" s="23"/>
      <c r="LT19" s="23"/>
      <c r="LU19" s="23"/>
      <c r="LV19" s="23"/>
      <c r="LW19" s="23"/>
      <c r="LX19" s="23"/>
      <c r="LY19" s="23"/>
      <c r="LZ19" s="23"/>
      <c r="MA19" s="23"/>
      <c r="MB19" s="23"/>
      <c r="MC19" s="23"/>
      <c r="MD19" s="23"/>
      <c r="ME19" s="23"/>
      <c r="MF19" s="23"/>
      <c r="MG19" s="23"/>
      <c r="MH19" s="23"/>
      <c r="MI19" s="23"/>
      <c r="MJ19" s="23"/>
      <c r="MK19" s="23"/>
      <c r="ML19" s="23"/>
      <c r="MM19" s="23"/>
      <c r="MN19" s="23"/>
      <c r="MO19" s="23"/>
      <c r="MP19" s="23"/>
      <c r="MQ19" s="23"/>
      <c r="MR19" s="23"/>
      <c r="MS19" s="23"/>
      <c r="MT19" s="23"/>
      <c r="MU19" s="23"/>
      <c r="MV19" s="23"/>
      <c r="MW19" s="23"/>
      <c r="MX19" s="23"/>
      <c r="MY19" s="23"/>
      <c r="MZ19" s="23"/>
      <c r="NA19" s="23"/>
      <c r="NB19" s="23"/>
      <c r="NC19" s="23"/>
      <c r="ND19" s="23"/>
      <c r="NE19" s="23"/>
    </row>
    <row r="20" spans="1:369" ht="20" customHeight="1" x14ac:dyDescent="0.15">
      <c r="A20" s="153" t="s">
        <v>6</v>
      </c>
      <c r="B20" s="154"/>
      <c r="C20" s="25" t="s">
        <v>10</v>
      </c>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c r="IW20" s="23"/>
      <c r="IX20" s="23"/>
      <c r="IY20" s="23"/>
      <c r="IZ20" s="23"/>
      <c r="JA20" s="23"/>
      <c r="JB20" s="23"/>
      <c r="JC20" s="23"/>
      <c r="JD20" s="23"/>
      <c r="JE20" s="23"/>
      <c r="JF20" s="23"/>
      <c r="JG20" s="23"/>
      <c r="JH20" s="23"/>
      <c r="JI20" s="23"/>
      <c r="JJ20" s="23"/>
      <c r="JK20" s="23"/>
      <c r="JL20" s="23"/>
      <c r="JM20" s="23"/>
      <c r="JN20" s="23"/>
      <c r="JO20" s="23"/>
      <c r="JP20" s="23"/>
      <c r="JQ20" s="23"/>
      <c r="JR20" s="23"/>
      <c r="JS20" s="23"/>
      <c r="JT20" s="23"/>
      <c r="JU20" s="23"/>
      <c r="JV20" s="23"/>
      <c r="JW20" s="23"/>
      <c r="JX20" s="23"/>
      <c r="JY20" s="23"/>
      <c r="JZ20" s="23"/>
      <c r="KA20" s="23"/>
      <c r="KB20" s="23"/>
      <c r="KC20" s="23"/>
      <c r="KD20" s="23"/>
      <c r="KE20" s="23"/>
      <c r="KF20" s="23"/>
      <c r="KG20" s="23"/>
      <c r="KH20" s="23"/>
      <c r="KI20" s="23"/>
      <c r="KJ20" s="23"/>
      <c r="KK20" s="23"/>
      <c r="KL20" s="23"/>
      <c r="KM20" s="23"/>
      <c r="KN20" s="23"/>
      <c r="KO20" s="23"/>
      <c r="KP20" s="23"/>
      <c r="KQ20" s="23"/>
      <c r="KR20" s="23"/>
      <c r="KS20" s="23"/>
      <c r="KT20" s="23"/>
      <c r="KU20" s="23"/>
      <c r="KV20" s="23"/>
      <c r="KW20" s="23"/>
      <c r="KX20" s="23"/>
      <c r="KY20" s="23"/>
      <c r="KZ20" s="23"/>
      <c r="LA20" s="23"/>
      <c r="LB20" s="23"/>
      <c r="LC20" s="23"/>
      <c r="LD20" s="23"/>
      <c r="LE20" s="23"/>
      <c r="LF20" s="23"/>
      <c r="LG20" s="23"/>
      <c r="LH20" s="23"/>
      <c r="LI20" s="23"/>
      <c r="LJ20" s="23"/>
      <c r="LK20" s="23"/>
      <c r="LL20" s="23"/>
      <c r="LM20" s="23"/>
      <c r="LN20" s="23"/>
      <c r="LO20" s="23"/>
      <c r="LP20" s="23"/>
      <c r="LQ20" s="23"/>
      <c r="LR20" s="23"/>
      <c r="LS20" s="23"/>
      <c r="LT20" s="23"/>
      <c r="LU20" s="23"/>
      <c r="LV20" s="23"/>
      <c r="LW20" s="23"/>
      <c r="LX20" s="23"/>
      <c r="LY20" s="23"/>
      <c r="LZ20" s="23"/>
      <c r="MA20" s="23"/>
      <c r="MB20" s="23"/>
      <c r="MC20" s="23"/>
      <c r="MD20" s="23"/>
      <c r="ME20" s="23"/>
      <c r="MF20" s="23"/>
      <c r="MG20" s="23"/>
      <c r="MH20" s="23"/>
      <c r="MI20" s="23"/>
      <c r="MJ20" s="23"/>
      <c r="MK20" s="23"/>
      <c r="ML20" s="23"/>
      <c r="MM20" s="23"/>
      <c r="MN20" s="23"/>
      <c r="MO20" s="23"/>
      <c r="MP20" s="23"/>
      <c r="MQ20" s="23"/>
      <c r="MR20" s="23"/>
      <c r="MS20" s="23"/>
      <c r="MT20" s="23"/>
      <c r="MU20" s="23"/>
      <c r="MV20" s="23"/>
      <c r="MW20" s="23"/>
      <c r="MX20" s="23"/>
      <c r="MY20" s="23"/>
      <c r="MZ20" s="23"/>
      <c r="NA20" s="23"/>
      <c r="NB20" s="23"/>
      <c r="NC20" s="23"/>
      <c r="ND20" s="23"/>
      <c r="NE20" s="23"/>
    </row>
    <row r="21" spans="1:369" ht="20" customHeight="1" x14ac:dyDescent="0.15">
      <c r="A21" s="155"/>
      <c r="B21" s="156"/>
      <c r="C21" s="25" t="s">
        <v>11</v>
      </c>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c r="JE21" s="23"/>
      <c r="JF21" s="23"/>
      <c r="JG21" s="23"/>
      <c r="JH21" s="23"/>
      <c r="JI21" s="23"/>
      <c r="JJ21" s="23"/>
      <c r="JK21" s="23"/>
      <c r="JL21" s="23"/>
      <c r="JM21" s="23"/>
      <c r="JN21" s="23"/>
      <c r="JO21" s="23"/>
      <c r="JP21" s="23"/>
      <c r="JQ21" s="23"/>
      <c r="JR21" s="23"/>
      <c r="JS21" s="23"/>
      <c r="JT21" s="23"/>
      <c r="JU21" s="23"/>
      <c r="JV21" s="23"/>
      <c r="JW21" s="23"/>
      <c r="JX21" s="23"/>
      <c r="JY21" s="23"/>
      <c r="JZ21" s="23"/>
      <c r="KA21" s="23"/>
      <c r="KB21" s="23"/>
      <c r="KC21" s="23"/>
      <c r="KD21" s="23"/>
      <c r="KE21" s="23"/>
      <c r="KF21" s="23"/>
      <c r="KG21" s="23"/>
      <c r="KH21" s="23"/>
      <c r="KI21" s="23"/>
      <c r="KJ21" s="23"/>
      <c r="KK21" s="23"/>
      <c r="KL21" s="23"/>
      <c r="KM21" s="23"/>
      <c r="KN21" s="23"/>
      <c r="KO21" s="23"/>
      <c r="KP21" s="23"/>
      <c r="KQ21" s="23"/>
      <c r="KR21" s="23"/>
      <c r="KS21" s="23"/>
      <c r="KT21" s="23"/>
      <c r="KU21" s="23"/>
      <c r="KV21" s="23"/>
      <c r="KW21" s="23"/>
      <c r="KX21" s="23"/>
      <c r="KY21" s="23"/>
      <c r="KZ21" s="23"/>
      <c r="LA21" s="23"/>
      <c r="LB21" s="23"/>
      <c r="LC21" s="23"/>
      <c r="LD21" s="23"/>
      <c r="LE21" s="23"/>
      <c r="LF21" s="23"/>
      <c r="LG21" s="23"/>
      <c r="LH21" s="23"/>
      <c r="LI21" s="23"/>
      <c r="LJ21" s="23"/>
      <c r="LK21" s="23"/>
      <c r="LL21" s="23"/>
      <c r="LM21" s="23"/>
      <c r="LN21" s="23"/>
      <c r="LO21" s="23"/>
      <c r="LP21" s="23"/>
      <c r="LQ21" s="23"/>
      <c r="LR21" s="23"/>
      <c r="LS21" s="23"/>
      <c r="LT21" s="23"/>
      <c r="LU21" s="23"/>
      <c r="LV21" s="23"/>
      <c r="LW21" s="23"/>
      <c r="LX21" s="23"/>
      <c r="LY21" s="23"/>
      <c r="LZ21" s="23"/>
      <c r="MA21" s="23"/>
      <c r="MB21" s="23"/>
      <c r="MC21" s="23"/>
      <c r="MD21" s="23"/>
      <c r="ME21" s="23"/>
      <c r="MF21" s="23"/>
      <c r="MG21" s="23"/>
      <c r="MH21" s="23"/>
      <c r="MI21" s="23"/>
      <c r="MJ21" s="23"/>
      <c r="MK21" s="23"/>
      <c r="ML21" s="23"/>
      <c r="MM21" s="23"/>
      <c r="MN21" s="23"/>
      <c r="MO21" s="23"/>
      <c r="MP21" s="23"/>
      <c r="MQ21" s="23"/>
      <c r="MR21" s="23"/>
      <c r="MS21" s="23"/>
      <c r="MT21" s="23"/>
      <c r="MU21" s="23"/>
      <c r="MV21" s="23"/>
      <c r="MW21" s="23"/>
      <c r="MX21" s="23"/>
      <c r="MY21" s="23"/>
      <c r="MZ21" s="23"/>
      <c r="NA21" s="23"/>
      <c r="NB21" s="23"/>
      <c r="NC21" s="23"/>
      <c r="ND21" s="23"/>
      <c r="NE21" s="23"/>
    </row>
    <row r="22" spans="1:369" ht="20" customHeight="1" x14ac:dyDescent="0.15">
      <c r="A22" s="157"/>
      <c r="B22" s="158"/>
      <c r="C22" s="25" t="s">
        <v>12</v>
      </c>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c r="IW22" s="23"/>
      <c r="IX22" s="23"/>
      <c r="IY22" s="23"/>
      <c r="IZ22" s="23"/>
      <c r="JA22" s="23"/>
      <c r="JB22" s="23"/>
      <c r="JC22" s="23"/>
      <c r="JD22" s="23"/>
      <c r="JE22" s="23"/>
      <c r="JF22" s="23"/>
      <c r="JG22" s="23"/>
      <c r="JH22" s="23"/>
      <c r="JI22" s="23"/>
      <c r="JJ22" s="23"/>
      <c r="JK22" s="23"/>
      <c r="JL22" s="23"/>
      <c r="JM22" s="23"/>
      <c r="JN22" s="23"/>
      <c r="JO22" s="23"/>
      <c r="JP22" s="23"/>
      <c r="JQ22" s="23"/>
      <c r="JR22" s="23"/>
      <c r="JS22" s="23"/>
      <c r="JT22" s="23"/>
      <c r="JU22" s="23"/>
      <c r="JV22" s="23"/>
      <c r="JW22" s="23"/>
      <c r="JX22" s="23"/>
      <c r="JY22" s="23"/>
      <c r="JZ22" s="23"/>
      <c r="KA22" s="23"/>
      <c r="KB22" s="23"/>
      <c r="KC22" s="23"/>
      <c r="KD22" s="23"/>
      <c r="KE22" s="23"/>
      <c r="KF22" s="23"/>
      <c r="KG22" s="23"/>
      <c r="KH22" s="23"/>
      <c r="KI22" s="23"/>
      <c r="KJ22" s="23"/>
      <c r="KK22" s="23"/>
      <c r="KL22" s="23"/>
      <c r="KM22" s="23"/>
      <c r="KN22" s="23"/>
      <c r="KO22" s="23"/>
      <c r="KP22" s="23"/>
      <c r="KQ22" s="23"/>
      <c r="KR22" s="23"/>
      <c r="KS22" s="23"/>
      <c r="KT22" s="23"/>
      <c r="KU22" s="23"/>
      <c r="KV22" s="23"/>
      <c r="KW22" s="23"/>
      <c r="KX22" s="23"/>
      <c r="KY22" s="23"/>
      <c r="KZ22" s="23"/>
      <c r="LA22" s="23"/>
      <c r="LB22" s="23"/>
      <c r="LC22" s="23"/>
      <c r="LD22" s="23"/>
      <c r="LE22" s="23"/>
      <c r="LF22" s="23"/>
      <c r="LG22" s="23"/>
      <c r="LH22" s="23"/>
      <c r="LI22" s="23"/>
      <c r="LJ22" s="23"/>
      <c r="LK22" s="23"/>
      <c r="LL22" s="23"/>
      <c r="LM22" s="23"/>
      <c r="LN22" s="23"/>
      <c r="LO22" s="23"/>
      <c r="LP22" s="23"/>
      <c r="LQ22" s="23"/>
      <c r="LR22" s="23"/>
      <c r="LS22" s="23"/>
      <c r="LT22" s="23"/>
      <c r="LU22" s="23"/>
      <c r="LV22" s="23"/>
      <c r="LW22" s="23"/>
      <c r="LX22" s="23"/>
      <c r="LY22" s="23"/>
      <c r="LZ22" s="23"/>
      <c r="MA22" s="23"/>
      <c r="MB22" s="23"/>
      <c r="MC22" s="23"/>
      <c r="MD22" s="23"/>
      <c r="ME22" s="23"/>
      <c r="MF22" s="23"/>
      <c r="MG22" s="23"/>
      <c r="MH22" s="23"/>
      <c r="MI22" s="23"/>
      <c r="MJ22" s="23"/>
      <c r="MK22" s="23"/>
      <c r="ML22" s="23"/>
      <c r="MM22" s="23"/>
      <c r="MN22" s="23"/>
      <c r="MO22" s="23"/>
      <c r="MP22" s="23"/>
      <c r="MQ22" s="23"/>
      <c r="MR22" s="23"/>
      <c r="MS22" s="23"/>
      <c r="MT22" s="23"/>
      <c r="MU22" s="23"/>
      <c r="MV22" s="23"/>
      <c r="MW22" s="23"/>
      <c r="MX22" s="23"/>
      <c r="MY22" s="23"/>
      <c r="MZ22" s="23"/>
      <c r="NA22" s="23"/>
      <c r="NB22" s="23"/>
      <c r="NC22" s="23"/>
      <c r="ND22" s="23"/>
      <c r="NE22" s="23"/>
    </row>
    <row r="23" spans="1:369" ht="20" customHeight="1" x14ac:dyDescent="0.15">
      <c r="A23" s="153" t="s">
        <v>7</v>
      </c>
      <c r="B23" s="154"/>
      <c r="C23" s="25" t="s">
        <v>10</v>
      </c>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c r="IY23" s="23"/>
      <c r="IZ23" s="23"/>
      <c r="JA23" s="23"/>
      <c r="JB23" s="23"/>
      <c r="JC23" s="23"/>
      <c r="JD23" s="23"/>
      <c r="JE23" s="23"/>
      <c r="JF23" s="23"/>
      <c r="JG23" s="23"/>
      <c r="JH23" s="23"/>
      <c r="JI23" s="23"/>
      <c r="JJ23" s="23"/>
      <c r="JK23" s="23"/>
      <c r="JL23" s="23"/>
      <c r="JM23" s="23"/>
      <c r="JN23" s="23"/>
      <c r="JO23" s="23"/>
      <c r="JP23" s="23"/>
      <c r="JQ23" s="23"/>
      <c r="JR23" s="23"/>
      <c r="JS23" s="23"/>
      <c r="JT23" s="23"/>
      <c r="JU23" s="23"/>
      <c r="JV23" s="23"/>
      <c r="JW23" s="23"/>
      <c r="JX23" s="23"/>
      <c r="JY23" s="23"/>
      <c r="JZ23" s="23"/>
      <c r="KA23" s="23"/>
      <c r="KB23" s="23"/>
      <c r="KC23" s="23"/>
      <c r="KD23" s="23"/>
      <c r="KE23" s="23"/>
      <c r="KF23" s="23"/>
      <c r="KG23" s="23"/>
      <c r="KH23" s="23"/>
      <c r="KI23" s="23"/>
      <c r="KJ23" s="23"/>
      <c r="KK23" s="23"/>
      <c r="KL23" s="23"/>
      <c r="KM23" s="23"/>
      <c r="KN23" s="23"/>
      <c r="KO23" s="23"/>
      <c r="KP23" s="23"/>
      <c r="KQ23" s="23"/>
      <c r="KR23" s="23"/>
      <c r="KS23" s="23"/>
      <c r="KT23" s="23"/>
      <c r="KU23" s="23"/>
      <c r="KV23" s="23"/>
      <c r="KW23" s="23"/>
      <c r="KX23" s="23"/>
      <c r="KY23" s="23"/>
      <c r="KZ23" s="23"/>
      <c r="LA23" s="23"/>
      <c r="LB23" s="23"/>
      <c r="LC23" s="23"/>
      <c r="LD23" s="23"/>
      <c r="LE23" s="23"/>
      <c r="LF23" s="23"/>
      <c r="LG23" s="23"/>
      <c r="LH23" s="23"/>
      <c r="LI23" s="23"/>
      <c r="LJ23" s="23"/>
      <c r="LK23" s="23"/>
      <c r="LL23" s="23"/>
      <c r="LM23" s="23"/>
      <c r="LN23" s="23"/>
      <c r="LO23" s="23"/>
      <c r="LP23" s="23"/>
      <c r="LQ23" s="23"/>
      <c r="LR23" s="23"/>
      <c r="LS23" s="23"/>
      <c r="LT23" s="23"/>
      <c r="LU23" s="23"/>
      <c r="LV23" s="23"/>
      <c r="LW23" s="23"/>
      <c r="LX23" s="23"/>
      <c r="LY23" s="23"/>
      <c r="LZ23" s="23"/>
      <c r="MA23" s="23"/>
      <c r="MB23" s="23"/>
      <c r="MC23" s="23"/>
      <c r="MD23" s="23"/>
      <c r="ME23" s="23"/>
      <c r="MF23" s="23"/>
      <c r="MG23" s="23"/>
      <c r="MH23" s="23"/>
      <c r="MI23" s="23"/>
      <c r="MJ23" s="23"/>
      <c r="MK23" s="23"/>
      <c r="ML23" s="23"/>
      <c r="MM23" s="23"/>
      <c r="MN23" s="23"/>
      <c r="MO23" s="23"/>
      <c r="MP23" s="23"/>
      <c r="MQ23" s="23"/>
      <c r="MR23" s="23"/>
      <c r="MS23" s="23"/>
      <c r="MT23" s="23"/>
      <c r="MU23" s="23"/>
      <c r="MV23" s="23"/>
      <c r="MW23" s="23"/>
      <c r="MX23" s="23"/>
      <c r="MY23" s="23"/>
      <c r="MZ23" s="23"/>
      <c r="NA23" s="23"/>
      <c r="NB23" s="23"/>
      <c r="NC23" s="23"/>
      <c r="ND23" s="23"/>
      <c r="NE23" s="23"/>
    </row>
    <row r="24" spans="1:369" ht="20" customHeight="1" x14ac:dyDescent="0.15">
      <c r="A24" s="155"/>
      <c r="B24" s="156"/>
      <c r="C24" s="25" t="s">
        <v>11</v>
      </c>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c r="IW24" s="23"/>
      <c r="IX24" s="23"/>
      <c r="IY24" s="23"/>
      <c r="IZ24" s="23"/>
      <c r="JA24" s="23"/>
      <c r="JB24" s="23"/>
      <c r="JC24" s="23"/>
      <c r="JD24" s="23"/>
      <c r="JE24" s="23"/>
      <c r="JF24" s="23"/>
      <c r="JG24" s="23"/>
      <c r="JH24" s="23"/>
      <c r="JI24" s="23"/>
      <c r="JJ24" s="23"/>
      <c r="JK24" s="23"/>
      <c r="JL24" s="23"/>
      <c r="JM24" s="23"/>
      <c r="JN24" s="23"/>
      <c r="JO24" s="23"/>
      <c r="JP24" s="23"/>
      <c r="JQ24" s="23"/>
      <c r="JR24" s="23"/>
      <c r="JS24" s="23"/>
      <c r="JT24" s="23"/>
      <c r="JU24" s="23"/>
      <c r="JV24" s="23"/>
      <c r="JW24" s="23"/>
      <c r="JX24" s="23"/>
      <c r="JY24" s="23"/>
      <c r="JZ24" s="23"/>
      <c r="KA24" s="23"/>
      <c r="KB24" s="23"/>
      <c r="KC24" s="23"/>
      <c r="KD24" s="23"/>
      <c r="KE24" s="23"/>
      <c r="KF24" s="23"/>
      <c r="KG24" s="23"/>
      <c r="KH24" s="23"/>
      <c r="KI24" s="23"/>
      <c r="KJ24" s="23"/>
      <c r="KK24" s="23"/>
      <c r="KL24" s="23"/>
      <c r="KM24" s="23"/>
      <c r="KN24" s="23"/>
      <c r="KO24" s="23"/>
      <c r="KP24" s="23"/>
      <c r="KQ24" s="23"/>
      <c r="KR24" s="23"/>
      <c r="KS24" s="23"/>
      <c r="KT24" s="23"/>
      <c r="KU24" s="23"/>
      <c r="KV24" s="23"/>
      <c r="KW24" s="23"/>
      <c r="KX24" s="23"/>
      <c r="KY24" s="23"/>
      <c r="KZ24" s="23"/>
      <c r="LA24" s="23"/>
      <c r="LB24" s="23"/>
      <c r="LC24" s="23"/>
      <c r="LD24" s="23"/>
      <c r="LE24" s="23"/>
      <c r="LF24" s="23"/>
      <c r="LG24" s="23"/>
      <c r="LH24" s="23"/>
      <c r="LI24" s="23"/>
      <c r="LJ24" s="23"/>
      <c r="LK24" s="23"/>
      <c r="LL24" s="23"/>
      <c r="LM24" s="23"/>
      <c r="LN24" s="23"/>
      <c r="LO24" s="23"/>
      <c r="LP24" s="23"/>
      <c r="LQ24" s="23"/>
      <c r="LR24" s="23"/>
      <c r="LS24" s="23"/>
      <c r="LT24" s="23"/>
      <c r="LU24" s="23"/>
      <c r="LV24" s="23"/>
      <c r="LW24" s="23"/>
      <c r="LX24" s="23"/>
      <c r="LY24" s="23"/>
      <c r="LZ24" s="23"/>
      <c r="MA24" s="23"/>
      <c r="MB24" s="23"/>
      <c r="MC24" s="23"/>
      <c r="MD24" s="23"/>
      <c r="ME24" s="23"/>
      <c r="MF24" s="23"/>
      <c r="MG24" s="23"/>
      <c r="MH24" s="23"/>
      <c r="MI24" s="23"/>
      <c r="MJ24" s="23"/>
      <c r="MK24" s="23"/>
      <c r="ML24" s="23"/>
      <c r="MM24" s="23"/>
      <c r="MN24" s="23"/>
      <c r="MO24" s="23"/>
      <c r="MP24" s="23"/>
      <c r="MQ24" s="23"/>
      <c r="MR24" s="23"/>
      <c r="MS24" s="23"/>
      <c r="MT24" s="23"/>
      <c r="MU24" s="23"/>
      <c r="MV24" s="23"/>
      <c r="MW24" s="23"/>
      <c r="MX24" s="23"/>
      <c r="MY24" s="23"/>
      <c r="MZ24" s="23"/>
      <c r="NA24" s="23"/>
      <c r="NB24" s="23"/>
      <c r="NC24" s="23"/>
      <c r="ND24" s="23"/>
      <c r="NE24" s="23"/>
    </row>
    <row r="25" spans="1:369" ht="20" customHeight="1" x14ac:dyDescent="0.15">
      <c r="A25" s="157"/>
      <c r="B25" s="158"/>
      <c r="C25" s="25" t="s">
        <v>12</v>
      </c>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c r="IW25" s="23"/>
      <c r="IX25" s="23"/>
      <c r="IY25" s="23"/>
      <c r="IZ25" s="23"/>
      <c r="JA25" s="23"/>
      <c r="JB25" s="23"/>
      <c r="JC25" s="23"/>
      <c r="JD25" s="23"/>
      <c r="JE25" s="23"/>
      <c r="JF25" s="23"/>
      <c r="JG25" s="23"/>
      <c r="JH25" s="23"/>
      <c r="JI25" s="23"/>
      <c r="JJ25" s="23"/>
      <c r="JK25" s="23"/>
      <c r="JL25" s="23"/>
      <c r="JM25" s="23"/>
      <c r="JN25" s="23"/>
      <c r="JO25" s="23"/>
      <c r="JP25" s="23"/>
      <c r="JQ25" s="23"/>
      <c r="JR25" s="23"/>
      <c r="JS25" s="23"/>
      <c r="JT25" s="23"/>
      <c r="JU25" s="23"/>
      <c r="JV25" s="23"/>
      <c r="JW25" s="23"/>
      <c r="JX25" s="23"/>
      <c r="JY25" s="23"/>
      <c r="JZ25" s="23"/>
      <c r="KA25" s="23"/>
      <c r="KB25" s="23"/>
      <c r="KC25" s="23"/>
      <c r="KD25" s="23"/>
      <c r="KE25" s="23"/>
      <c r="KF25" s="23"/>
      <c r="KG25" s="23"/>
      <c r="KH25" s="23"/>
      <c r="KI25" s="23"/>
      <c r="KJ25" s="23"/>
      <c r="KK25" s="23"/>
      <c r="KL25" s="23"/>
      <c r="KM25" s="23"/>
      <c r="KN25" s="23"/>
      <c r="KO25" s="23"/>
      <c r="KP25" s="23"/>
      <c r="KQ25" s="23"/>
      <c r="KR25" s="23"/>
      <c r="KS25" s="23"/>
      <c r="KT25" s="23"/>
      <c r="KU25" s="23"/>
      <c r="KV25" s="23"/>
      <c r="KW25" s="23"/>
      <c r="KX25" s="23"/>
      <c r="KY25" s="23"/>
      <c r="KZ25" s="23"/>
      <c r="LA25" s="23"/>
      <c r="LB25" s="23"/>
      <c r="LC25" s="23"/>
      <c r="LD25" s="23"/>
      <c r="LE25" s="23"/>
      <c r="LF25" s="23"/>
      <c r="LG25" s="23"/>
      <c r="LH25" s="23"/>
      <c r="LI25" s="23"/>
      <c r="LJ25" s="23"/>
      <c r="LK25" s="23"/>
      <c r="LL25" s="23"/>
      <c r="LM25" s="23"/>
      <c r="LN25" s="23"/>
      <c r="LO25" s="23"/>
      <c r="LP25" s="23"/>
      <c r="LQ25" s="23"/>
      <c r="LR25" s="23"/>
      <c r="LS25" s="23"/>
      <c r="LT25" s="23"/>
      <c r="LU25" s="23"/>
      <c r="LV25" s="23"/>
      <c r="LW25" s="23"/>
      <c r="LX25" s="23"/>
      <c r="LY25" s="23"/>
      <c r="LZ25" s="23"/>
      <c r="MA25" s="23"/>
      <c r="MB25" s="23"/>
      <c r="MC25" s="23"/>
      <c r="MD25" s="23"/>
      <c r="ME25" s="23"/>
      <c r="MF25" s="23"/>
      <c r="MG25" s="23"/>
      <c r="MH25" s="23"/>
      <c r="MI25" s="23"/>
      <c r="MJ25" s="23"/>
      <c r="MK25" s="23"/>
      <c r="ML25" s="23"/>
      <c r="MM25" s="23"/>
      <c r="MN25" s="23"/>
      <c r="MO25" s="23"/>
      <c r="MP25" s="23"/>
      <c r="MQ25" s="23"/>
      <c r="MR25" s="23"/>
      <c r="MS25" s="23"/>
      <c r="MT25" s="23"/>
      <c r="MU25" s="23"/>
      <c r="MV25" s="23"/>
      <c r="MW25" s="23"/>
      <c r="MX25" s="23"/>
      <c r="MY25" s="23"/>
      <c r="MZ25" s="23"/>
      <c r="NA25" s="23"/>
      <c r="NB25" s="23"/>
      <c r="NC25" s="23"/>
      <c r="ND25" s="23"/>
      <c r="NE25" s="23"/>
    </row>
    <row r="26" spans="1:369" ht="20" customHeight="1" x14ac:dyDescent="0.15">
      <c r="A26" s="153" t="s">
        <v>8</v>
      </c>
      <c r="B26" s="154"/>
      <c r="C26" s="25" t="s">
        <v>10</v>
      </c>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c r="IW26" s="23"/>
      <c r="IX26" s="23"/>
      <c r="IY26" s="23"/>
      <c r="IZ26" s="23"/>
      <c r="JA26" s="23"/>
      <c r="JB26" s="23"/>
      <c r="JC26" s="23"/>
      <c r="JD26" s="23"/>
      <c r="JE26" s="23"/>
      <c r="JF26" s="23"/>
      <c r="JG26" s="23"/>
      <c r="JH26" s="23"/>
      <c r="JI26" s="23"/>
      <c r="JJ26" s="23"/>
      <c r="JK26" s="23"/>
      <c r="JL26" s="23"/>
      <c r="JM26" s="23"/>
      <c r="JN26" s="23"/>
      <c r="JO26" s="23"/>
      <c r="JP26" s="23"/>
      <c r="JQ26" s="23"/>
      <c r="JR26" s="23"/>
      <c r="JS26" s="23"/>
      <c r="JT26" s="23"/>
      <c r="JU26" s="23"/>
      <c r="JV26" s="23"/>
      <c r="JW26" s="23"/>
      <c r="JX26" s="23"/>
      <c r="JY26" s="23"/>
      <c r="JZ26" s="23"/>
      <c r="KA26" s="23"/>
      <c r="KB26" s="23"/>
      <c r="KC26" s="23"/>
      <c r="KD26" s="23"/>
      <c r="KE26" s="23"/>
      <c r="KF26" s="23"/>
      <c r="KG26" s="23"/>
      <c r="KH26" s="23"/>
      <c r="KI26" s="23"/>
      <c r="KJ26" s="23"/>
      <c r="KK26" s="23"/>
      <c r="KL26" s="23"/>
      <c r="KM26" s="23"/>
      <c r="KN26" s="23"/>
      <c r="KO26" s="23"/>
      <c r="KP26" s="23"/>
      <c r="KQ26" s="23"/>
      <c r="KR26" s="23"/>
      <c r="KS26" s="23"/>
      <c r="KT26" s="23"/>
      <c r="KU26" s="23"/>
      <c r="KV26" s="23"/>
      <c r="KW26" s="23"/>
      <c r="KX26" s="23"/>
      <c r="KY26" s="23"/>
      <c r="KZ26" s="23"/>
      <c r="LA26" s="23"/>
      <c r="LB26" s="23"/>
      <c r="LC26" s="23"/>
      <c r="LD26" s="23"/>
      <c r="LE26" s="23"/>
      <c r="LF26" s="23"/>
      <c r="LG26" s="23"/>
      <c r="LH26" s="23"/>
      <c r="LI26" s="23"/>
      <c r="LJ26" s="23"/>
      <c r="LK26" s="23"/>
      <c r="LL26" s="23"/>
      <c r="LM26" s="23"/>
      <c r="LN26" s="23"/>
      <c r="LO26" s="23"/>
      <c r="LP26" s="23"/>
      <c r="LQ26" s="23"/>
      <c r="LR26" s="23"/>
      <c r="LS26" s="23"/>
      <c r="LT26" s="23"/>
      <c r="LU26" s="23"/>
      <c r="LV26" s="23"/>
      <c r="LW26" s="23"/>
      <c r="LX26" s="23"/>
      <c r="LY26" s="23"/>
      <c r="LZ26" s="23"/>
      <c r="MA26" s="23"/>
      <c r="MB26" s="23"/>
      <c r="MC26" s="23"/>
      <c r="MD26" s="23"/>
      <c r="ME26" s="23"/>
      <c r="MF26" s="23"/>
      <c r="MG26" s="23"/>
      <c r="MH26" s="23"/>
      <c r="MI26" s="23"/>
      <c r="MJ26" s="23"/>
      <c r="MK26" s="23"/>
      <c r="ML26" s="23"/>
      <c r="MM26" s="23"/>
      <c r="MN26" s="23"/>
      <c r="MO26" s="23"/>
      <c r="MP26" s="23"/>
      <c r="MQ26" s="23"/>
      <c r="MR26" s="23"/>
      <c r="MS26" s="23"/>
      <c r="MT26" s="23"/>
      <c r="MU26" s="23"/>
      <c r="MV26" s="23"/>
      <c r="MW26" s="23"/>
      <c r="MX26" s="23"/>
      <c r="MY26" s="23"/>
      <c r="MZ26" s="23"/>
      <c r="NA26" s="23"/>
      <c r="NB26" s="23"/>
      <c r="NC26" s="23"/>
      <c r="ND26" s="23"/>
      <c r="NE26" s="23"/>
    </row>
    <row r="27" spans="1:369" ht="20" customHeight="1" x14ac:dyDescent="0.15">
      <c r="A27" s="155"/>
      <c r="B27" s="156"/>
      <c r="C27" s="25" t="s">
        <v>11</v>
      </c>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c r="IW27" s="23"/>
      <c r="IX27" s="23"/>
      <c r="IY27" s="23"/>
      <c r="IZ27" s="23"/>
      <c r="JA27" s="23"/>
      <c r="JB27" s="23"/>
      <c r="JC27" s="23"/>
      <c r="JD27" s="23"/>
      <c r="JE27" s="23"/>
      <c r="JF27" s="23"/>
      <c r="JG27" s="23"/>
      <c r="JH27" s="23"/>
      <c r="JI27" s="23"/>
      <c r="JJ27" s="23"/>
      <c r="JK27" s="23"/>
      <c r="JL27" s="23"/>
      <c r="JM27" s="23"/>
      <c r="JN27" s="23"/>
      <c r="JO27" s="23"/>
      <c r="JP27" s="23"/>
      <c r="JQ27" s="23"/>
      <c r="JR27" s="23"/>
      <c r="JS27" s="23"/>
      <c r="JT27" s="23"/>
      <c r="JU27" s="23"/>
      <c r="JV27" s="23"/>
      <c r="JW27" s="23"/>
      <c r="JX27" s="23"/>
      <c r="JY27" s="23"/>
      <c r="JZ27" s="23"/>
      <c r="KA27" s="23"/>
      <c r="KB27" s="23"/>
      <c r="KC27" s="23"/>
      <c r="KD27" s="23"/>
      <c r="KE27" s="23"/>
      <c r="KF27" s="23"/>
      <c r="KG27" s="23"/>
      <c r="KH27" s="23"/>
      <c r="KI27" s="23"/>
      <c r="KJ27" s="23"/>
      <c r="KK27" s="23"/>
      <c r="KL27" s="23"/>
      <c r="KM27" s="23"/>
      <c r="KN27" s="23"/>
      <c r="KO27" s="23"/>
      <c r="KP27" s="23"/>
      <c r="KQ27" s="23"/>
      <c r="KR27" s="23"/>
      <c r="KS27" s="23"/>
      <c r="KT27" s="23"/>
      <c r="KU27" s="23"/>
      <c r="KV27" s="23"/>
      <c r="KW27" s="23"/>
      <c r="KX27" s="23"/>
      <c r="KY27" s="23"/>
      <c r="KZ27" s="23"/>
      <c r="LA27" s="23"/>
      <c r="LB27" s="23"/>
      <c r="LC27" s="23"/>
      <c r="LD27" s="23"/>
      <c r="LE27" s="23"/>
      <c r="LF27" s="23"/>
      <c r="LG27" s="23"/>
      <c r="LH27" s="23"/>
      <c r="LI27" s="23"/>
      <c r="LJ27" s="23"/>
      <c r="LK27" s="23"/>
      <c r="LL27" s="23"/>
      <c r="LM27" s="23"/>
      <c r="LN27" s="23"/>
      <c r="LO27" s="23"/>
      <c r="LP27" s="23"/>
      <c r="LQ27" s="23"/>
      <c r="LR27" s="23"/>
      <c r="LS27" s="23"/>
      <c r="LT27" s="23"/>
      <c r="LU27" s="23"/>
      <c r="LV27" s="23"/>
      <c r="LW27" s="23"/>
      <c r="LX27" s="23"/>
      <c r="LY27" s="23"/>
      <c r="LZ27" s="23"/>
      <c r="MA27" s="23"/>
      <c r="MB27" s="23"/>
      <c r="MC27" s="23"/>
      <c r="MD27" s="23"/>
      <c r="ME27" s="23"/>
      <c r="MF27" s="23"/>
      <c r="MG27" s="23"/>
      <c r="MH27" s="23"/>
      <c r="MI27" s="23"/>
      <c r="MJ27" s="23"/>
      <c r="MK27" s="23"/>
      <c r="ML27" s="23"/>
      <c r="MM27" s="23"/>
      <c r="MN27" s="23"/>
      <c r="MO27" s="23"/>
      <c r="MP27" s="23"/>
      <c r="MQ27" s="23"/>
      <c r="MR27" s="23"/>
      <c r="MS27" s="23"/>
      <c r="MT27" s="23"/>
      <c r="MU27" s="23"/>
      <c r="MV27" s="23"/>
      <c r="MW27" s="23"/>
      <c r="MX27" s="23"/>
      <c r="MY27" s="23"/>
      <c r="MZ27" s="23"/>
      <c r="NA27" s="23"/>
      <c r="NB27" s="23"/>
      <c r="NC27" s="23"/>
      <c r="ND27" s="23"/>
      <c r="NE27" s="23"/>
    </row>
    <row r="28" spans="1:369" ht="20" customHeight="1" x14ac:dyDescent="0.15">
      <c r="A28" s="157"/>
      <c r="B28" s="158"/>
      <c r="C28" s="25" t="s">
        <v>12</v>
      </c>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c r="IW28" s="23"/>
      <c r="IX28" s="23"/>
      <c r="IY28" s="23"/>
      <c r="IZ28" s="23"/>
      <c r="JA28" s="23"/>
      <c r="JB28" s="23"/>
      <c r="JC28" s="23"/>
      <c r="JD28" s="23"/>
      <c r="JE28" s="23"/>
      <c r="JF28" s="23"/>
      <c r="JG28" s="23"/>
      <c r="JH28" s="23"/>
      <c r="JI28" s="23"/>
      <c r="JJ28" s="23"/>
      <c r="JK28" s="23"/>
      <c r="JL28" s="23"/>
      <c r="JM28" s="23"/>
      <c r="JN28" s="23"/>
      <c r="JO28" s="23"/>
      <c r="JP28" s="23"/>
      <c r="JQ28" s="23"/>
      <c r="JR28" s="23"/>
      <c r="JS28" s="23"/>
      <c r="JT28" s="23"/>
      <c r="JU28" s="23"/>
      <c r="JV28" s="23"/>
      <c r="JW28" s="23"/>
      <c r="JX28" s="23"/>
      <c r="JY28" s="23"/>
      <c r="JZ28" s="23"/>
      <c r="KA28" s="23"/>
      <c r="KB28" s="23"/>
      <c r="KC28" s="23"/>
      <c r="KD28" s="23"/>
      <c r="KE28" s="23"/>
      <c r="KF28" s="23"/>
      <c r="KG28" s="23"/>
      <c r="KH28" s="23"/>
      <c r="KI28" s="23"/>
      <c r="KJ28" s="23"/>
      <c r="KK28" s="23"/>
      <c r="KL28" s="23"/>
      <c r="KM28" s="23"/>
      <c r="KN28" s="23"/>
      <c r="KO28" s="23"/>
      <c r="KP28" s="23"/>
      <c r="KQ28" s="23"/>
      <c r="KR28" s="23"/>
      <c r="KS28" s="23"/>
      <c r="KT28" s="23"/>
      <c r="KU28" s="23"/>
      <c r="KV28" s="23"/>
      <c r="KW28" s="23"/>
      <c r="KX28" s="23"/>
      <c r="KY28" s="23"/>
      <c r="KZ28" s="23"/>
      <c r="LA28" s="23"/>
      <c r="LB28" s="23"/>
      <c r="LC28" s="23"/>
      <c r="LD28" s="23"/>
      <c r="LE28" s="23"/>
      <c r="LF28" s="23"/>
      <c r="LG28" s="23"/>
      <c r="LH28" s="23"/>
      <c r="LI28" s="23"/>
      <c r="LJ28" s="23"/>
      <c r="LK28" s="23"/>
      <c r="LL28" s="23"/>
      <c r="LM28" s="23"/>
      <c r="LN28" s="23"/>
      <c r="LO28" s="23"/>
      <c r="LP28" s="23"/>
      <c r="LQ28" s="23"/>
      <c r="LR28" s="23"/>
      <c r="LS28" s="23"/>
      <c r="LT28" s="23"/>
      <c r="LU28" s="23"/>
      <c r="LV28" s="23"/>
      <c r="LW28" s="23"/>
      <c r="LX28" s="23"/>
      <c r="LY28" s="23"/>
      <c r="LZ28" s="23"/>
      <c r="MA28" s="23"/>
      <c r="MB28" s="23"/>
      <c r="MC28" s="23"/>
      <c r="MD28" s="23"/>
      <c r="ME28" s="23"/>
      <c r="MF28" s="23"/>
      <c r="MG28" s="23"/>
      <c r="MH28" s="23"/>
      <c r="MI28" s="23"/>
      <c r="MJ28" s="23"/>
      <c r="MK28" s="23"/>
      <c r="ML28" s="23"/>
      <c r="MM28" s="23"/>
      <c r="MN28" s="23"/>
      <c r="MO28" s="23"/>
      <c r="MP28" s="23"/>
      <c r="MQ28" s="23"/>
      <c r="MR28" s="23"/>
      <c r="MS28" s="23"/>
      <c r="MT28" s="23"/>
      <c r="MU28" s="23"/>
      <c r="MV28" s="23"/>
      <c r="MW28" s="23"/>
      <c r="MX28" s="23"/>
      <c r="MY28" s="23"/>
      <c r="MZ28" s="23"/>
      <c r="NA28" s="23"/>
      <c r="NB28" s="23"/>
      <c r="NC28" s="23"/>
      <c r="ND28" s="23"/>
      <c r="NE28" s="23"/>
    </row>
    <row r="29" spans="1:369" ht="20" customHeight="1" x14ac:dyDescent="0.15">
      <c r="A29" s="153" t="s">
        <v>9</v>
      </c>
      <c r="B29" s="154"/>
      <c r="C29" s="25" t="s">
        <v>10</v>
      </c>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c r="IW29" s="23"/>
      <c r="IX29" s="23"/>
      <c r="IY29" s="23"/>
      <c r="IZ29" s="23"/>
      <c r="JA29" s="23"/>
      <c r="JB29" s="23"/>
      <c r="JC29" s="23"/>
      <c r="JD29" s="23"/>
      <c r="JE29" s="23"/>
      <c r="JF29" s="23"/>
      <c r="JG29" s="23"/>
      <c r="JH29" s="23"/>
      <c r="JI29" s="23"/>
      <c r="JJ29" s="23"/>
      <c r="JK29" s="23"/>
      <c r="JL29" s="23"/>
      <c r="JM29" s="23"/>
      <c r="JN29" s="23"/>
      <c r="JO29" s="23"/>
      <c r="JP29" s="23"/>
      <c r="JQ29" s="23"/>
      <c r="JR29" s="23"/>
      <c r="JS29" s="23"/>
      <c r="JT29" s="23"/>
      <c r="JU29" s="23"/>
      <c r="JV29" s="23"/>
      <c r="JW29" s="23"/>
      <c r="JX29" s="23"/>
      <c r="JY29" s="23"/>
      <c r="JZ29" s="23"/>
      <c r="KA29" s="23"/>
      <c r="KB29" s="23"/>
      <c r="KC29" s="23"/>
      <c r="KD29" s="23"/>
      <c r="KE29" s="23"/>
      <c r="KF29" s="23"/>
      <c r="KG29" s="23"/>
      <c r="KH29" s="23"/>
      <c r="KI29" s="23"/>
      <c r="KJ29" s="23"/>
      <c r="KK29" s="23"/>
      <c r="KL29" s="23"/>
      <c r="KM29" s="23"/>
      <c r="KN29" s="23"/>
      <c r="KO29" s="23"/>
      <c r="KP29" s="23"/>
      <c r="KQ29" s="23"/>
      <c r="KR29" s="23"/>
      <c r="KS29" s="23"/>
      <c r="KT29" s="23"/>
      <c r="KU29" s="23"/>
      <c r="KV29" s="23"/>
      <c r="KW29" s="23"/>
      <c r="KX29" s="23"/>
      <c r="KY29" s="23"/>
      <c r="KZ29" s="23"/>
      <c r="LA29" s="23"/>
      <c r="LB29" s="23"/>
      <c r="LC29" s="23"/>
      <c r="LD29" s="23"/>
      <c r="LE29" s="23"/>
      <c r="LF29" s="23"/>
      <c r="LG29" s="23"/>
      <c r="LH29" s="23"/>
      <c r="LI29" s="23"/>
      <c r="LJ29" s="23"/>
      <c r="LK29" s="23"/>
      <c r="LL29" s="23"/>
      <c r="LM29" s="23"/>
      <c r="LN29" s="23"/>
      <c r="LO29" s="23"/>
      <c r="LP29" s="23"/>
      <c r="LQ29" s="23"/>
      <c r="LR29" s="23"/>
      <c r="LS29" s="23"/>
      <c r="LT29" s="23"/>
      <c r="LU29" s="23"/>
      <c r="LV29" s="23"/>
      <c r="LW29" s="23"/>
      <c r="LX29" s="23"/>
      <c r="LY29" s="23"/>
      <c r="LZ29" s="23"/>
      <c r="MA29" s="23"/>
      <c r="MB29" s="23"/>
      <c r="MC29" s="23"/>
      <c r="MD29" s="23"/>
      <c r="ME29" s="23"/>
      <c r="MF29" s="23"/>
      <c r="MG29" s="23"/>
      <c r="MH29" s="23"/>
      <c r="MI29" s="23"/>
      <c r="MJ29" s="23"/>
      <c r="MK29" s="23"/>
      <c r="ML29" s="23"/>
      <c r="MM29" s="23"/>
      <c r="MN29" s="23"/>
      <c r="MO29" s="23"/>
      <c r="MP29" s="23"/>
      <c r="MQ29" s="23"/>
      <c r="MR29" s="23"/>
      <c r="MS29" s="23"/>
      <c r="MT29" s="23"/>
      <c r="MU29" s="23"/>
      <c r="MV29" s="23"/>
      <c r="MW29" s="23"/>
      <c r="MX29" s="23"/>
      <c r="MY29" s="23"/>
      <c r="MZ29" s="23"/>
      <c r="NA29" s="23"/>
      <c r="NB29" s="23"/>
      <c r="NC29" s="23"/>
      <c r="ND29" s="23"/>
      <c r="NE29" s="23"/>
    </row>
    <row r="30" spans="1:369" ht="20" customHeight="1" x14ac:dyDescent="0.15">
      <c r="A30" s="155"/>
      <c r="B30" s="156"/>
      <c r="C30" s="25" t="s">
        <v>11</v>
      </c>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c r="IX30" s="23"/>
      <c r="IY30" s="23"/>
      <c r="IZ30" s="23"/>
      <c r="JA30" s="23"/>
      <c r="JB30" s="23"/>
      <c r="JC30" s="23"/>
      <c r="JD30" s="23"/>
      <c r="JE30" s="23"/>
      <c r="JF30" s="23"/>
      <c r="JG30" s="23"/>
      <c r="JH30" s="23"/>
      <c r="JI30" s="23"/>
      <c r="JJ30" s="23"/>
      <c r="JK30" s="23"/>
      <c r="JL30" s="23"/>
      <c r="JM30" s="23"/>
      <c r="JN30" s="23"/>
      <c r="JO30" s="23"/>
      <c r="JP30" s="23"/>
      <c r="JQ30" s="23"/>
      <c r="JR30" s="23"/>
      <c r="JS30" s="23"/>
      <c r="JT30" s="23"/>
      <c r="JU30" s="23"/>
      <c r="JV30" s="23"/>
      <c r="JW30" s="23"/>
      <c r="JX30" s="23"/>
      <c r="JY30" s="23"/>
      <c r="JZ30" s="23"/>
      <c r="KA30" s="23"/>
      <c r="KB30" s="23"/>
      <c r="KC30" s="23"/>
      <c r="KD30" s="23"/>
      <c r="KE30" s="23"/>
      <c r="KF30" s="23"/>
      <c r="KG30" s="23"/>
      <c r="KH30" s="23"/>
      <c r="KI30" s="23"/>
      <c r="KJ30" s="23"/>
      <c r="KK30" s="23"/>
      <c r="KL30" s="23"/>
      <c r="KM30" s="23"/>
      <c r="KN30" s="23"/>
      <c r="KO30" s="23"/>
      <c r="KP30" s="23"/>
      <c r="KQ30" s="23"/>
      <c r="KR30" s="23"/>
      <c r="KS30" s="23"/>
      <c r="KT30" s="23"/>
      <c r="KU30" s="23"/>
      <c r="KV30" s="23"/>
      <c r="KW30" s="23"/>
      <c r="KX30" s="23"/>
      <c r="KY30" s="23"/>
      <c r="KZ30" s="23"/>
      <c r="LA30" s="23"/>
      <c r="LB30" s="23"/>
      <c r="LC30" s="23"/>
      <c r="LD30" s="23"/>
      <c r="LE30" s="23"/>
      <c r="LF30" s="23"/>
      <c r="LG30" s="23"/>
      <c r="LH30" s="23"/>
      <c r="LI30" s="23"/>
      <c r="LJ30" s="23"/>
      <c r="LK30" s="23"/>
      <c r="LL30" s="23"/>
      <c r="LM30" s="23"/>
      <c r="LN30" s="23"/>
      <c r="LO30" s="23"/>
      <c r="LP30" s="23"/>
      <c r="LQ30" s="23"/>
      <c r="LR30" s="23"/>
      <c r="LS30" s="23"/>
      <c r="LT30" s="23"/>
      <c r="LU30" s="23"/>
      <c r="LV30" s="23"/>
      <c r="LW30" s="23"/>
      <c r="LX30" s="23"/>
      <c r="LY30" s="23"/>
      <c r="LZ30" s="23"/>
      <c r="MA30" s="23"/>
      <c r="MB30" s="23"/>
      <c r="MC30" s="23"/>
      <c r="MD30" s="23"/>
      <c r="ME30" s="23"/>
      <c r="MF30" s="23"/>
      <c r="MG30" s="23"/>
      <c r="MH30" s="23"/>
      <c r="MI30" s="23"/>
      <c r="MJ30" s="23"/>
      <c r="MK30" s="23"/>
      <c r="ML30" s="23"/>
      <c r="MM30" s="23"/>
      <c r="MN30" s="23"/>
      <c r="MO30" s="23"/>
      <c r="MP30" s="23"/>
      <c r="MQ30" s="23"/>
      <c r="MR30" s="23"/>
      <c r="MS30" s="23"/>
      <c r="MT30" s="23"/>
      <c r="MU30" s="23"/>
      <c r="MV30" s="23"/>
      <c r="MW30" s="23"/>
      <c r="MX30" s="23"/>
      <c r="MY30" s="23"/>
      <c r="MZ30" s="23"/>
      <c r="NA30" s="23"/>
      <c r="NB30" s="23"/>
      <c r="NC30" s="23"/>
      <c r="ND30" s="23"/>
      <c r="NE30" s="23"/>
    </row>
    <row r="31" spans="1:369" ht="20" customHeight="1" x14ac:dyDescent="0.15">
      <c r="A31" s="157"/>
      <c r="B31" s="158"/>
      <c r="C31" s="25" t="s">
        <v>12</v>
      </c>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c r="IW31" s="23"/>
      <c r="IX31" s="23"/>
      <c r="IY31" s="23"/>
      <c r="IZ31" s="23"/>
      <c r="JA31" s="23"/>
      <c r="JB31" s="23"/>
      <c r="JC31" s="23"/>
      <c r="JD31" s="23"/>
      <c r="JE31" s="23"/>
      <c r="JF31" s="23"/>
      <c r="JG31" s="23"/>
      <c r="JH31" s="23"/>
      <c r="JI31" s="23"/>
      <c r="JJ31" s="23"/>
      <c r="JK31" s="23"/>
      <c r="JL31" s="23"/>
      <c r="JM31" s="23"/>
      <c r="JN31" s="23"/>
      <c r="JO31" s="23"/>
      <c r="JP31" s="23"/>
      <c r="JQ31" s="23"/>
      <c r="JR31" s="23"/>
      <c r="JS31" s="23"/>
      <c r="JT31" s="23"/>
      <c r="JU31" s="23"/>
      <c r="JV31" s="23"/>
      <c r="JW31" s="23"/>
      <c r="JX31" s="23"/>
      <c r="JY31" s="23"/>
      <c r="JZ31" s="23"/>
      <c r="KA31" s="23"/>
      <c r="KB31" s="23"/>
      <c r="KC31" s="23"/>
      <c r="KD31" s="23"/>
      <c r="KE31" s="23"/>
      <c r="KF31" s="23"/>
      <c r="KG31" s="23"/>
      <c r="KH31" s="23"/>
      <c r="KI31" s="23"/>
      <c r="KJ31" s="23"/>
      <c r="KK31" s="23"/>
      <c r="KL31" s="23"/>
      <c r="KM31" s="23"/>
      <c r="KN31" s="23"/>
      <c r="KO31" s="23"/>
      <c r="KP31" s="23"/>
      <c r="KQ31" s="23"/>
      <c r="KR31" s="23"/>
      <c r="KS31" s="23"/>
      <c r="KT31" s="23"/>
      <c r="KU31" s="23"/>
      <c r="KV31" s="23"/>
      <c r="KW31" s="23"/>
      <c r="KX31" s="23"/>
      <c r="KY31" s="23"/>
      <c r="KZ31" s="23"/>
      <c r="LA31" s="23"/>
      <c r="LB31" s="23"/>
      <c r="LC31" s="23"/>
      <c r="LD31" s="23"/>
      <c r="LE31" s="23"/>
      <c r="LF31" s="23"/>
      <c r="LG31" s="23"/>
      <c r="LH31" s="23"/>
      <c r="LI31" s="23"/>
      <c r="LJ31" s="23"/>
      <c r="LK31" s="23"/>
      <c r="LL31" s="23"/>
      <c r="LM31" s="23"/>
      <c r="LN31" s="23"/>
      <c r="LO31" s="23"/>
      <c r="LP31" s="23"/>
      <c r="LQ31" s="23"/>
      <c r="LR31" s="23"/>
      <c r="LS31" s="23"/>
      <c r="LT31" s="23"/>
      <c r="LU31" s="23"/>
      <c r="LV31" s="23"/>
      <c r="LW31" s="23"/>
      <c r="LX31" s="23"/>
      <c r="LY31" s="23"/>
      <c r="LZ31" s="23"/>
      <c r="MA31" s="23"/>
      <c r="MB31" s="23"/>
      <c r="MC31" s="23"/>
      <c r="MD31" s="23"/>
      <c r="ME31" s="23"/>
      <c r="MF31" s="23"/>
      <c r="MG31" s="23"/>
      <c r="MH31" s="23"/>
      <c r="MI31" s="23"/>
      <c r="MJ31" s="23"/>
      <c r="MK31" s="23"/>
      <c r="ML31" s="23"/>
      <c r="MM31" s="23"/>
      <c r="MN31" s="23"/>
      <c r="MO31" s="23"/>
      <c r="MP31" s="23"/>
      <c r="MQ31" s="23"/>
      <c r="MR31" s="23"/>
      <c r="MS31" s="23"/>
      <c r="MT31" s="23"/>
      <c r="MU31" s="23"/>
      <c r="MV31" s="23"/>
      <c r="MW31" s="23"/>
      <c r="MX31" s="23"/>
      <c r="MY31" s="23"/>
      <c r="MZ31" s="23"/>
      <c r="NA31" s="23"/>
      <c r="NB31" s="23"/>
      <c r="NC31" s="23"/>
      <c r="ND31" s="23"/>
      <c r="NE31" s="23"/>
    </row>
    <row r="32" spans="1:369" ht="20" customHeight="1" x14ac:dyDescent="0.15">
      <c r="A32" s="153" t="s">
        <v>14</v>
      </c>
      <c r="B32" s="154"/>
      <c r="C32" s="25" t="s">
        <v>10</v>
      </c>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c r="IW32" s="23"/>
      <c r="IX32" s="23"/>
      <c r="IY32" s="23"/>
      <c r="IZ32" s="23"/>
      <c r="JA32" s="23"/>
      <c r="JB32" s="23"/>
      <c r="JC32" s="23"/>
      <c r="JD32" s="23"/>
      <c r="JE32" s="23"/>
      <c r="JF32" s="23"/>
      <c r="JG32" s="23"/>
      <c r="JH32" s="23"/>
      <c r="JI32" s="23"/>
      <c r="JJ32" s="23"/>
      <c r="JK32" s="23"/>
      <c r="JL32" s="23"/>
      <c r="JM32" s="23"/>
      <c r="JN32" s="23"/>
      <c r="JO32" s="23"/>
      <c r="JP32" s="23"/>
      <c r="JQ32" s="23"/>
      <c r="JR32" s="23"/>
      <c r="JS32" s="23"/>
      <c r="JT32" s="23"/>
      <c r="JU32" s="23"/>
      <c r="JV32" s="23"/>
      <c r="JW32" s="23"/>
      <c r="JX32" s="23"/>
      <c r="JY32" s="23"/>
      <c r="JZ32" s="23"/>
      <c r="KA32" s="23"/>
      <c r="KB32" s="23"/>
      <c r="KC32" s="23"/>
      <c r="KD32" s="23"/>
      <c r="KE32" s="23"/>
      <c r="KF32" s="23"/>
      <c r="KG32" s="23"/>
      <c r="KH32" s="23"/>
      <c r="KI32" s="23"/>
      <c r="KJ32" s="23"/>
      <c r="KK32" s="23"/>
      <c r="KL32" s="23"/>
      <c r="KM32" s="23"/>
      <c r="KN32" s="23"/>
      <c r="KO32" s="23"/>
      <c r="KP32" s="23"/>
      <c r="KQ32" s="23"/>
      <c r="KR32" s="23"/>
      <c r="KS32" s="23"/>
      <c r="KT32" s="23"/>
      <c r="KU32" s="23"/>
      <c r="KV32" s="23"/>
      <c r="KW32" s="23"/>
      <c r="KX32" s="23"/>
      <c r="KY32" s="23"/>
      <c r="KZ32" s="23"/>
      <c r="LA32" s="23"/>
      <c r="LB32" s="23"/>
      <c r="LC32" s="23"/>
      <c r="LD32" s="23"/>
      <c r="LE32" s="23"/>
      <c r="LF32" s="23"/>
      <c r="LG32" s="23"/>
      <c r="LH32" s="23"/>
      <c r="LI32" s="23"/>
      <c r="LJ32" s="23"/>
      <c r="LK32" s="23"/>
      <c r="LL32" s="23"/>
      <c r="LM32" s="23"/>
      <c r="LN32" s="23"/>
      <c r="LO32" s="23"/>
      <c r="LP32" s="23"/>
      <c r="LQ32" s="23"/>
      <c r="LR32" s="23"/>
      <c r="LS32" s="23"/>
      <c r="LT32" s="23"/>
      <c r="LU32" s="23"/>
      <c r="LV32" s="23"/>
      <c r="LW32" s="23"/>
      <c r="LX32" s="23"/>
      <c r="LY32" s="23"/>
      <c r="LZ32" s="23"/>
      <c r="MA32" s="23"/>
      <c r="MB32" s="23"/>
      <c r="MC32" s="23"/>
      <c r="MD32" s="23"/>
      <c r="ME32" s="23"/>
      <c r="MF32" s="23"/>
      <c r="MG32" s="23"/>
      <c r="MH32" s="23"/>
      <c r="MI32" s="23"/>
      <c r="MJ32" s="23"/>
      <c r="MK32" s="23"/>
      <c r="ML32" s="23"/>
      <c r="MM32" s="23"/>
      <c r="MN32" s="23"/>
      <c r="MO32" s="23"/>
      <c r="MP32" s="23"/>
      <c r="MQ32" s="23"/>
      <c r="MR32" s="23"/>
      <c r="MS32" s="23"/>
      <c r="MT32" s="23"/>
      <c r="MU32" s="23"/>
      <c r="MV32" s="23"/>
      <c r="MW32" s="23"/>
      <c r="MX32" s="23"/>
      <c r="MY32" s="23"/>
      <c r="MZ32" s="23"/>
      <c r="NA32" s="23"/>
      <c r="NB32" s="23"/>
      <c r="NC32" s="23"/>
      <c r="ND32" s="23"/>
      <c r="NE32" s="23"/>
    </row>
    <row r="33" spans="1:369" ht="20" customHeight="1" x14ac:dyDescent="0.15">
      <c r="A33" s="155"/>
      <c r="B33" s="156"/>
      <c r="C33" s="25" t="s">
        <v>11</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c r="IW33" s="23"/>
      <c r="IX33" s="23"/>
      <c r="IY33" s="23"/>
      <c r="IZ33" s="23"/>
      <c r="JA33" s="23"/>
      <c r="JB33" s="23"/>
      <c r="JC33" s="23"/>
      <c r="JD33" s="23"/>
      <c r="JE33" s="23"/>
      <c r="JF33" s="23"/>
      <c r="JG33" s="23"/>
      <c r="JH33" s="23"/>
      <c r="JI33" s="23"/>
      <c r="JJ33" s="23"/>
      <c r="JK33" s="23"/>
      <c r="JL33" s="23"/>
      <c r="JM33" s="23"/>
      <c r="JN33" s="23"/>
      <c r="JO33" s="23"/>
      <c r="JP33" s="23"/>
      <c r="JQ33" s="23"/>
      <c r="JR33" s="23"/>
      <c r="JS33" s="23"/>
      <c r="JT33" s="23"/>
      <c r="JU33" s="23"/>
      <c r="JV33" s="23"/>
      <c r="JW33" s="23"/>
      <c r="JX33" s="23"/>
      <c r="JY33" s="23"/>
      <c r="JZ33" s="23"/>
      <c r="KA33" s="23"/>
      <c r="KB33" s="23"/>
      <c r="KC33" s="23"/>
      <c r="KD33" s="23"/>
      <c r="KE33" s="23"/>
      <c r="KF33" s="23"/>
      <c r="KG33" s="23"/>
      <c r="KH33" s="23"/>
      <c r="KI33" s="23"/>
      <c r="KJ33" s="23"/>
      <c r="KK33" s="23"/>
      <c r="KL33" s="23"/>
      <c r="KM33" s="23"/>
      <c r="KN33" s="23"/>
      <c r="KO33" s="23"/>
      <c r="KP33" s="23"/>
      <c r="KQ33" s="23"/>
      <c r="KR33" s="23"/>
      <c r="KS33" s="23"/>
      <c r="KT33" s="23"/>
      <c r="KU33" s="23"/>
      <c r="KV33" s="23"/>
      <c r="KW33" s="23"/>
      <c r="KX33" s="23"/>
      <c r="KY33" s="23"/>
      <c r="KZ33" s="23"/>
      <c r="LA33" s="23"/>
      <c r="LB33" s="23"/>
      <c r="LC33" s="23"/>
      <c r="LD33" s="23"/>
      <c r="LE33" s="23"/>
      <c r="LF33" s="23"/>
      <c r="LG33" s="23"/>
      <c r="LH33" s="23"/>
      <c r="LI33" s="23"/>
      <c r="LJ33" s="23"/>
      <c r="LK33" s="23"/>
      <c r="LL33" s="23"/>
      <c r="LM33" s="23"/>
      <c r="LN33" s="23"/>
      <c r="LO33" s="23"/>
      <c r="LP33" s="23"/>
      <c r="LQ33" s="23"/>
      <c r="LR33" s="23"/>
      <c r="LS33" s="23"/>
      <c r="LT33" s="23"/>
      <c r="LU33" s="23"/>
      <c r="LV33" s="23"/>
      <c r="LW33" s="23"/>
      <c r="LX33" s="23"/>
      <c r="LY33" s="23"/>
      <c r="LZ33" s="23"/>
      <c r="MA33" s="23"/>
      <c r="MB33" s="23"/>
      <c r="MC33" s="23"/>
      <c r="MD33" s="23"/>
      <c r="ME33" s="23"/>
      <c r="MF33" s="23"/>
      <c r="MG33" s="23"/>
      <c r="MH33" s="23"/>
      <c r="MI33" s="23"/>
      <c r="MJ33" s="23"/>
      <c r="MK33" s="23"/>
      <c r="ML33" s="23"/>
      <c r="MM33" s="23"/>
      <c r="MN33" s="23"/>
      <c r="MO33" s="23"/>
      <c r="MP33" s="23"/>
      <c r="MQ33" s="23"/>
      <c r="MR33" s="23"/>
      <c r="MS33" s="23"/>
      <c r="MT33" s="23"/>
      <c r="MU33" s="23"/>
      <c r="MV33" s="23"/>
      <c r="MW33" s="23"/>
      <c r="MX33" s="23"/>
      <c r="MY33" s="23"/>
      <c r="MZ33" s="23"/>
      <c r="NA33" s="23"/>
      <c r="NB33" s="23"/>
      <c r="NC33" s="23"/>
      <c r="ND33" s="23"/>
      <c r="NE33" s="23"/>
    </row>
    <row r="34" spans="1:369" ht="20" customHeight="1" x14ac:dyDescent="0.15">
      <c r="A34" s="157"/>
      <c r="B34" s="158"/>
      <c r="C34" s="25" t="s">
        <v>12</v>
      </c>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23"/>
      <c r="JP34" s="23"/>
      <c r="JQ34" s="23"/>
      <c r="JR34" s="23"/>
      <c r="JS34" s="23"/>
      <c r="JT34" s="23"/>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row>
    <row r="35" spans="1:369" ht="20" customHeight="1" x14ac:dyDescent="0.15">
      <c r="A35" s="153" t="s">
        <v>15</v>
      </c>
      <c r="B35" s="154"/>
      <c r="C35" s="25" t="s">
        <v>10</v>
      </c>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3"/>
      <c r="NC35" s="23"/>
      <c r="ND35" s="23"/>
      <c r="NE35" s="23"/>
    </row>
    <row r="36" spans="1:369" ht="20" customHeight="1" x14ac:dyDescent="0.15">
      <c r="A36" s="155"/>
      <c r="B36" s="156"/>
      <c r="C36" s="25" t="s">
        <v>11</v>
      </c>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c r="IW36" s="23"/>
      <c r="IX36" s="23"/>
      <c r="IY36" s="23"/>
      <c r="IZ36" s="23"/>
      <c r="JA36" s="23"/>
      <c r="JB36" s="23"/>
      <c r="JC36" s="23"/>
      <c r="JD36" s="23"/>
      <c r="JE36" s="23"/>
      <c r="JF36" s="23"/>
      <c r="JG36" s="23"/>
      <c r="JH36" s="23"/>
      <c r="JI36" s="23"/>
      <c r="JJ36" s="23"/>
      <c r="JK36" s="23"/>
      <c r="JL36" s="23"/>
      <c r="JM36" s="23"/>
      <c r="JN36" s="23"/>
      <c r="JO36" s="23"/>
      <c r="JP36" s="23"/>
      <c r="JQ36" s="23"/>
      <c r="JR36" s="23"/>
      <c r="JS36" s="23"/>
      <c r="JT36" s="23"/>
      <c r="JU36" s="23"/>
      <c r="JV36" s="23"/>
      <c r="JW36" s="23"/>
      <c r="JX36" s="23"/>
      <c r="JY36" s="23"/>
      <c r="JZ36" s="23"/>
      <c r="KA36" s="23"/>
      <c r="KB36" s="23"/>
      <c r="KC36" s="23"/>
      <c r="KD36" s="23"/>
      <c r="KE36" s="23"/>
      <c r="KF36" s="23"/>
      <c r="KG36" s="23"/>
      <c r="KH36" s="23"/>
      <c r="KI36" s="23"/>
      <c r="KJ36" s="23"/>
      <c r="KK36" s="23"/>
      <c r="KL36" s="23"/>
      <c r="KM36" s="23"/>
      <c r="KN36" s="23"/>
      <c r="KO36" s="23"/>
      <c r="KP36" s="23"/>
      <c r="KQ36" s="23"/>
      <c r="KR36" s="23"/>
      <c r="KS36" s="23"/>
      <c r="KT36" s="23"/>
      <c r="KU36" s="23"/>
      <c r="KV36" s="23"/>
      <c r="KW36" s="23"/>
      <c r="KX36" s="23"/>
      <c r="KY36" s="23"/>
      <c r="KZ36" s="23"/>
      <c r="LA36" s="23"/>
      <c r="LB36" s="23"/>
      <c r="LC36" s="23"/>
      <c r="LD36" s="23"/>
      <c r="LE36" s="23"/>
      <c r="LF36" s="23"/>
      <c r="LG36" s="23"/>
      <c r="LH36" s="23"/>
      <c r="LI36" s="23"/>
      <c r="LJ36" s="23"/>
      <c r="LK36" s="23"/>
      <c r="LL36" s="23"/>
      <c r="LM36" s="23"/>
      <c r="LN36" s="23"/>
      <c r="LO36" s="23"/>
      <c r="LP36" s="23"/>
      <c r="LQ36" s="23"/>
      <c r="LR36" s="23"/>
      <c r="LS36" s="23"/>
      <c r="LT36" s="23"/>
      <c r="LU36" s="23"/>
      <c r="LV36" s="23"/>
      <c r="LW36" s="23"/>
      <c r="LX36" s="23"/>
      <c r="LY36" s="23"/>
      <c r="LZ36" s="23"/>
      <c r="MA36" s="23"/>
      <c r="MB36" s="23"/>
      <c r="MC36" s="23"/>
      <c r="MD36" s="23"/>
      <c r="ME36" s="23"/>
      <c r="MF36" s="23"/>
      <c r="MG36" s="23"/>
      <c r="MH36" s="23"/>
      <c r="MI36" s="23"/>
      <c r="MJ36" s="23"/>
      <c r="MK36" s="23"/>
      <c r="ML36" s="23"/>
      <c r="MM36" s="23"/>
      <c r="MN36" s="23"/>
      <c r="MO36" s="23"/>
      <c r="MP36" s="23"/>
      <c r="MQ36" s="23"/>
      <c r="MR36" s="23"/>
      <c r="MS36" s="23"/>
      <c r="MT36" s="23"/>
      <c r="MU36" s="23"/>
      <c r="MV36" s="23"/>
      <c r="MW36" s="23"/>
      <c r="MX36" s="23"/>
      <c r="MY36" s="23"/>
      <c r="MZ36" s="23"/>
      <c r="NA36" s="23"/>
      <c r="NB36" s="23"/>
      <c r="NC36" s="23"/>
      <c r="ND36" s="23"/>
      <c r="NE36" s="23"/>
    </row>
    <row r="37" spans="1:369" ht="20" customHeight="1" x14ac:dyDescent="0.15">
      <c r="A37" s="157"/>
      <c r="B37" s="158"/>
      <c r="C37" s="25" t="s">
        <v>12</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c r="IW37" s="23"/>
      <c r="IX37" s="23"/>
      <c r="IY37" s="23"/>
      <c r="IZ37" s="23"/>
      <c r="JA37" s="23"/>
      <c r="JB37" s="23"/>
      <c r="JC37" s="23"/>
      <c r="JD37" s="23"/>
      <c r="JE37" s="23"/>
      <c r="JF37" s="23"/>
      <c r="JG37" s="23"/>
      <c r="JH37" s="23"/>
      <c r="JI37" s="23"/>
      <c r="JJ37" s="23"/>
      <c r="JK37" s="23"/>
      <c r="JL37" s="23"/>
      <c r="JM37" s="23"/>
      <c r="JN37" s="23"/>
      <c r="JO37" s="23"/>
      <c r="JP37" s="23"/>
      <c r="JQ37" s="23"/>
      <c r="JR37" s="23"/>
      <c r="JS37" s="23"/>
      <c r="JT37" s="23"/>
      <c r="JU37" s="23"/>
      <c r="JV37" s="23"/>
      <c r="JW37" s="23"/>
      <c r="JX37" s="23"/>
      <c r="JY37" s="23"/>
      <c r="JZ37" s="23"/>
      <c r="KA37" s="23"/>
      <c r="KB37" s="23"/>
      <c r="KC37" s="23"/>
      <c r="KD37" s="23"/>
      <c r="KE37" s="23"/>
      <c r="KF37" s="23"/>
      <c r="KG37" s="23"/>
      <c r="KH37" s="23"/>
      <c r="KI37" s="23"/>
      <c r="KJ37" s="23"/>
      <c r="KK37" s="23"/>
      <c r="KL37" s="23"/>
      <c r="KM37" s="23"/>
      <c r="KN37" s="23"/>
      <c r="KO37" s="23"/>
      <c r="KP37" s="23"/>
      <c r="KQ37" s="23"/>
      <c r="KR37" s="23"/>
      <c r="KS37" s="23"/>
      <c r="KT37" s="23"/>
      <c r="KU37" s="23"/>
      <c r="KV37" s="23"/>
      <c r="KW37" s="23"/>
      <c r="KX37" s="23"/>
      <c r="KY37" s="23"/>
      <c r="KZ37" s="23"/>
      <c r="LA37" s="23"/>
      <c r="LB37" s="23"/>
      <c r="LC37" s="23"/>
      <c r="LD37" s="23"/>
      <c r="LE37" s="23"/>
      <c r="LF37" s="23"/>
      <c r="LG37" s="23"/>
      <c r="LH37" s="23"/>
      <c r="LI37" s="23"/>
      <c r="LJ37" s="23"/>
      <c r="LK37" s="23"/>
      <c r="LL37" s="23"/>
      <c r="LM37" s="23"/>
      <c r="LN37" s="23"/>
      <c r="LO37" s="23"/>
      <c r="LP37" s="23"/>
      <c r="LQ37" s="23"/>
      <c r="LR37" s="23"/>
      <c r="LS37" s="23"/>
      <c r="LT37" s="23"/>
      <c r="LU37" s="23"/>
      <c r="LV37" s="23"/>
      <c r="LW37" s="23"/>
      <c r="LX37" s="23"/>
      <c r="LY37" s="23"/>
      <c r="LZ37" s="23"/>
      <c r="MA37" s="23"/>
      <c r="MB37" s="23"/>
      <c r="MC37" s="23"/>
      <c r="MD37" s="23"/>
      <c r="ME37" s="23"/>
      <c r="MF37" s="23"/>
      <c r="MG37" s="23"/>
      <c r="MH37" s="23"/>
      <c r="MI37" s="23"/>
      <c r="MJ37" s="23"/>
      <c r="MK37" s="23"/>
      <c r="ML37" s="23"/>
      <c r="MM37" s="23"/>
      <c r="MN37" s="23"/>
      <c r="MO37" s="23"/>
      <c r="MP37" s="23"/>
      <c r="MQ37" s="23"/>
      <c r="MR37" s="23"/>
      <c r="MS37" s="23"/>
      <c r="MT37" s="23"/>
      <c r="MU37" s="23"/>
      <c r="MV37" s="23"/>
      <c r="MW37" s="23"/>
      <c r="MX37" s="23"/>
      <c r="MY37" s="23"/>
      <c r="MZ37" s="23"/>
      <c r="NA37" s="23"/>
      <c r="NB37" s="23"/>
      <c r="NC37" s="23"/>
      <c r="ND37" s="23"/>
      <c r="NE37" s="23"/>
    </row>
    <row r="38" spans="1:369" ht="20" customHeight="1" x14ac:dyDescent="0.15">
      <c r="A38" s="153" t="s">
        <v>16</v>
      </c>
      <c r="B38" s="154"/>
      <c r="C38" s="25" t="s">
        <v>10</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c r="IW38" s="23"/>
      <c r="IX38" s="23"/>
      <c r="IY38" s="23"/>
      <c r="IZ38" s="23"/>
      <c r="JA38" s="23"/>
      <c r="JB38" s="23"/>
      <c r="JC38" s="23"/>
      <c r="JD38" s="23"/>
      <c r="JE38" s="23"/>
      <c r="JF38" s="23"/>
      <c r="JG38" s="23"/>
      <c r="JH38" s="23"/>
      <c r="JI38" s="23"/>
      <c r="JJ38" s="23"/>
      <c r="JK38" s="23"/>
      <c r="JL38" s="23"/>
      <c r="JM38" s="23"/>
      <c r="JN38" s="23"/>
      <c r="JO38" s="23"/>
      <c r="JP38" s="23"/>
      <c r="JQ38" s="23"/>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row>
    <row r="39" spans="1:369" ht="20" customHeight="1" x14ac:dyDescent="0.15">
      <c r="A39" s="155"/>
      <c r="B39" s="156"/>
      <c r="C39" s="25" t="s">
        <v>11</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c r="JE39" s="23"/>
      <c r="JF39" s="23"/>
      <c r="JG39" s="23"/>
      <c r="JH39" s="23"/>
      <c r="JI39" s="23"/>
      <c r="JJ39" s="23"/>
      <c r="JK39" s="23"/>
      <c r="JL39" s="23"/>
      <c r="JM39" s="23"/>
      <c r="JN39" s="23"/>
      <c r="JO39" s="23"/>
      <c r="JP39" s="23"/>
      <c r="JQ39" s="23"/>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row>
    <row r="40" spans="1:369" ht="20" customHeight="1" x14ac:dyDescent="0.15">
      <c r="A40" s="157"/>
      <c r="B40" s="158"/>
      <c r="C40" s="25" t="s">
        <v>12</v>
      </c>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c r="JE40" s="23"/>
      <c r="JF40" s="23"/>
      <c r="JG40" s="23"/>
      <c r="JH40" s="23"/>
      <c r="JI40" s="23"/>
      <c r="JJ40" s="23"/>
      <c r="JK40" s="23"/>
      <c r="JL40" s="23"/>
      <c r="JM40" s="23"/>
      <c r="JN40" s="23"/>
      <c r="JO40" s="23"/>
      <c r="JP40" s="23"/>
      <c r="JQ40" s="23"/>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row>
    <row r="41" spans="1:369" ht="20" customHeight="1" x14ac:dyDescent="0.15">
      <c r="A41" s="153" t="s">
        <v>17</v>
      </c>
      <c r="B41" s="154"/>
      <c r="C41" s="25" t="s">
        <v>10</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c r="IW41" s="23"/>
      <c r="IX41" s="23"/>
      <c r="IY41" s="23"/>
      <c r="IZ41" s="23"/>
      <c r="JA41" s="23"/>
      <c r="JB41" s="23"/>
      <c r="JC41" s="23"/>
      <c r="JD41" s="23"/>
      <c r="JE41" s="23"/>
      <c r="JF41" s="23"/>
      <c r="JG41" s="23"/>
      <c r="JH41" s="23"/>
      <c r="JI41" s="23"/>
      <c r="JJ41" s="23"/>
      <c r="JK41" s="23"/>
      <c r="JL41" s="23"/>
      <c r="JM41" s="23"/>
      <c r="JN41" s="23"/>
      <c r="JO41" s="23"/>
      <c r="JP41" s="23"/>
      <c r="JQ41" s="23"/>
      <c r="JR41" s="23"/>
      <c r="JS41" s="23"/>
      <c r="JT41" s="23"/>
      <c r="JU41" s="23"/>
      <c r="JV41" s="23"/>
      <c r="JW41" s="23"/>
      <c r="JX41" s="23"/>
      <c r="JY41" s="23"/>
      <c r="JZ41" s="23"/>
      <c r="KA41" s="23"/>
      <c r="KB41" s="23"/>
      <c r="KC41" s="23"/>
      <c r="KD41" s="23"/>
      <c r="KE41" s="23"/>
      <c r="KF41" s="23"/>
      <c r="KG41" s="23"/>
      <c r="KH41" s="23"/>
      <c r="KI41" s="23"/>
      <c r="KJ41" s="23"/>
      <c r="KK41" s="23"/>
      <c r="KL41" s="23"/>
      <c r="KM41" s="23"/>
      <c r="KN41" s="23"/>
      <c r="KO41" s="23"/>
      <c r="KP41" s="23"/>
      <c r="KQ41" s="23"/>
      <c r="KR41" s="23"/>
      <c r="KS41" s="23"/>
      <c r="KT41" s="23"/>
      <c r="KU41" s="23"/>
      <c r="KV41" s="23"/>
      <c r="KW41" s="23"/>
      <c r="KX41" s="23"/>
      <c r="KY41" s="23"/>
      <c r="KZ41" s="23"/>
      <c r="LA41" s="23"/>
      <c r="LB41" s="23"/>
      <c r="LC41" s="23"/>
      <c r="LD41" s="23"/>
      <c r="LE41" s="23"/>
      <c r="LF41" s="23"/>
      <c r="LG41" s="23"/>
      <c r="LH41" s="23"/>
      <c r="LI41" s="23"/>
      <c r="LJ41" s="23"/>
      <c r="LK41" s="23"/>
      <c r="LL41" s="23"/>
      <c r="LM41" s="23"/>
      <c r="LN41" s="23"/>
      <c r="LO41" s="23"/>
      <c r="LP41" s="23"/>
      <c r="LQ41" s="23"/>
      <c r="LR41" s="23"/>
      <c r="LS41" s="23"/>
      <c r="LT41" s="23"/>
      <c r="LU41" s="23"/>
      <c r="LV41" s="23"/>
      <c r="LW41" s="23"/>
      <c r="LX41" s="23"/>
      <c r="LY41" s="23"/>
      <c r="LZ41" s="23"/>
      <c r="MA41" s="23"/>
      <c r="MB41" s="23"/>
      <c r="MC41" s="23"/>
      <c r="MD41" s="23"/>
      <c r="ME41" s="23"/>
      <c r="MF41" s="23"/>
      <c r="MG41" s="23"/>
      <c r="MH41" s="23"/>
      <c r="MI41" s="23"/>
      <c r="MJ41" s="23"/>
      <c r="MK41" s="23"/>
      <c r="ML41" s="23"/>
      <c r="MM41" s="23"/>
      <c r="MN41" s="23"/>
      <c r="MO41" s="23"/>
      <c r="MP41" s="23"/>
      <c r="MQ41" s="23"/>
      <c r="MR41" s="23"/>
      <c r="MS41" s="23"/>
      <c r="MT41" s="23"/>
      <c r="MU41" s="23"/>
      <c r="MV41" s="23"/>
      <c r="MW41" s="23"/>
      <c r="MX41" s="23"/>
      <c r="MY41" s="23"/>
      <c r="MZ41" s="23"/>
      <c r="NA41" s="23"/>
      <c r="NB41" s="23"/>
      <c r="NC41" s="23"/>
      <c r="ND41" s="23"/>
      <c r="NE41" s="23"/>
    </row>
    <row r="42" spans="1:369" ht="20" customHeight="1" x14ac:dyDescent="0.15">
      <c r="A42" s="155"/>
      <c r="B42" s="156"/>
      <c r="C42" s="25" t="s">
        <v>11</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c r="IW42" s="23"/>
      <c r="IX42" s="23"/>
      <c r="IY42" s="23"/>
      <c r="IZ42" s="23"/>
      <c r="JA42" s="23"/>
      <c r="JB42" s="23"/>
      <c r="JC42" s="23"/>
      <c r="JD42" s="23"/>
      <c r="JE42" s="23"/>
      <c r="JF42" s="23"/>
      <c r="JG42" s="23"/>
      <c r="JH42" s="23"/>
      <c r="JI42" s="23"/>
      <c r="JJ42" s="23"/>
      <c r="JK42" s="23"/>
      <c r="JL42" s="23"/>
      <c r="JM42" s="23"/>
      <c r="JN42" s="23"/>
      <c r="JO42" s="23"/>
      <c r="JP42" s="23"/>
      <c r="JQ42" s="23"/>
      <c r="JR42" s="23"/>
      <c r="JS42" s="23"/>
      <c r="JT42" s="23"/>
      <c r="JU42" s="23"/>
      <c r="JV42" s="23"/>
      <c r="JW42" s="23"/>
      <c r="JX42" s="23"/>
      <c r="JY42" s="23"/>
      <c r="JZ42" s="23"/>
      <c r="KA42" s="23"/>
      <c r="KB42" s="23"/>
      <c r="KC42" s="23"/>
      <c r="KD42" s="23"/>
      <c r="KE42" s="23"/>
      <c r="KF42" s="23"/>
      <c r="KG42" s="23"/>
      <c r="KH42" s="23"/>
      <c r="KI42" s="23"/>
      <c r="KJ42" s="23"/>
      <c r="KK42" s="23"/>
      <c r="KL42" s="23"/>
      <c r="KM42" s="23"/>
      <c r="KN42" s="23"/>
      <c r="KO42" s="23"/>
      <c r="KP42" s="23"/>
      <c r="KQ42" s="23"/>
      <c r="KR42" s="23"/>
      <c r="KS42" s="23"/>
      <c r="KT42" s="23"/>
      <c r="KU42" s="23"/>
      <c r="KV42" s="23"/>
      <c r="KW42" s="23"/>
      <c r="KX42" s="23"/>
      <c r="KY42" s="23"/>
      <c r="KZ42" s="23"/>
      <c r="LA42" s="23"/>
      <c r="LB42" s="23"/>
      <c r="LC42" s="23"/>
      <c r="LD42" s="23"/>
      <c r="LE42" s="23"/>
      <c r="LF42" s="23"/>
      <c r="LG42" s="23"/>
      <c r="LH42" s="23"/>
      <c r="LI42" s="23"/>
      <c r="LJ42" s="23"/>
      <c r="LK42" s="23"/>
      <c r="LL42" s="23"/>
      <c r="LM42" s="23"/>
      <c r="LN42" s="23"/>
      <c r="LO42" s="23"/>
      <c r="LP42" s="23"/>
      <c r="LQ42" s="23"/>
      <c r="LR42" s="23"/>
      <c r="LS42" s="23"/>
      <c r="LT42" s="23"/>
      <c r="LU42" s="23"/>
      <c r="LV42" s="23"/>
      <c r="LW42" s="23"/>
      <c r="LX42" s="23"/>
      <c r="LY42" s="23"/>
      <c r="LZ42" s="23"/>
      <c r="MA42" s="23"/>
      <c r="MB42" s="23"/>
      <c r="MC42" s="23"/>
      <c r="MD42" s="23"/>
      <c r="ME42" s="23"/>
      <c r="MF42" s="23"/>
      <c r="MG42" s="23"/>
      <c r="MH42" s="23"/>
      <c r="MI42" s="23"/>
      <c r="MJ42" s="23"/>
      <c r="MK42" s="23"/>
      <c r="ML42" s="23"/>
      <c r="MM42" s="23"/>
      <c r="MN42" s="23"/>
      <c r="MO42" s="23"/>
      <c r="MP42" s="23"/>
      <c r="MQ42" s="23"/>
      <c r="MR42" s="23"/>
      <c r="MS42" s="23"/>
      <c r="MT42" s="23"/>
      <c r="MU42" s="23"/>
      <c r="MV42" s="23"/>
      <c r="MW42" s="23"/>
      <c r="MX42" s="23"/>
      <c r="MY42" s="23"/>
      <c r="MZ42" s="23"/>
      <c r="NA42" s="23"/>
      <c r="NB42" s="23"/>
      <c r="NC42" s="23"/>
      <c r="ND42" s="23"/>
      <c r="NE42" s="23"/>
    </row>
    <row r="43" spans="1:369" ht="20" customHeight="1" x14ac:dyDescent="0.15">
      <c r="A43" s="157"/>
      <c r="B43" s="158"/>
      <c r="C43" s="25" t="s">
        <v>12</v>
      </c>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c r="KW43" s="23"/>
      <c r="KX43" s="23"/>
      <c r="KY43" s="23"/>
      <c r="KZ43" s="23"/>
      <c r="LA43" s="23"/>
      <c r="LB43" s="23"/>
      <c r="LC43" s="23"/>
      <c r="LD43" s="23"/>
      <c r="LE43" s="23"/>
      <c r="LF43" s="23"/>
      <c r="LG43" s="23"/>
      <c r="LH43" s="23"/>
      <c r="LI43" s="23"/>
      <c r="LJ43" s="23"/>
      <c r="LK43" s="23"/>
      <c r="LL43" s="23"/>
      <c r="LM43" s="23"/>
      <c r="LN43" s="23"/>
      <c r="LO43" s="23"/>
      <c r="LP43" s="23"/>
      <c r="LQ43" s="23"/>
      <c r="LR43" s="23"/>
      <c r="LS43" s="23"/>
      <c r="LT43" s="23"/>
      <c r="LU43" s="23"/>
      <c r="LV43" s="23"/>
      <c r="LW43" s="23"/>
      <c r="LX43" s="23"/>
      <c r="LY43" s="23"/>
      <c r="LZ43" s="23"/>
      <c r="MA43" s="23"/>
      <c r="MB43" s="23"/>
      <c r="MC43" s="23"/>
      <c r="MD43" s="23"/>
      <c r="ME43" s="23"/>
      <c r="MF43" s="23"/>
      <c r="MG43" s="23"/>
      <c r="MH43" s="23"/>
      <c r="MI43" s="23"/>
      <c r="MJ43" s="23"/>
      <c r="MK43" s="23"/>
      <c r="ML43" s="23"/>
      <c r="MM43" s="23"/>
      <c r="MN43" s="23"/>
      <c r="MO43" s="23"/>
      <c r="MP43" s="23"/>
      <c r="MQ43" s="23"/>
      <c r="MR43" s="23"/>
      <c r="MS43" s="23"/>
      <c r="MT43" s="23"/>
      <c r="MU43" s="23"/>
      <c r="MV43" s="23"/>
      <c r="MW43" s="23"/>
      <c r="MX43" s="23"/>
      <c r="MY43" s="23"/>
      <c r="MZ43" s="23"/>
      <c r="NA43" s="23"/>
      <c r="NB43" s="23"/>
      <c r="NC43" s="23"/>
      <c r="ND43" s="23"/>
      <c r="NE43" s="23"/>
    </row>
    <row r="44" spans="1:369" ht="20" customHeight="1" x14ac:dyDescent="0.15">
      <c r="A44" s="153" t="s">
        <v>18</v>
      </c>
      <c r="B44" s="154"/>
      <c r="C44" s="25" t="s">
        <v>10</v>
      </c>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c r="IW44" s="23"/>
      <c r="IX44" s="23"/>
      <c r="IY44" s="23"/>
      <c r="IZ44" s="23"/>
      <c r="JA44" s="23"/>
      <c r="JB44" s="23"/>
      <c r="JC44" s="23"/>
      <c r="JD44" s="23"/>
      <c r="JE44" s="23"/>
      <c r="JF44" s="23"/>
      <c r="JG44" s="23"/>
      <c r="JH44" s="23"/>
      <c r="JI44" s="23"/>
      <c r="JJ44" s="23"/>
      <c r="JK44" s="23"/>
      <c r="JL44" s="23"/>
      <c r="JM44" s="23"/>
      <c r="JN44" s="23"/>
      <c r="JO44" s="23"/>
      <c r="JP44" s="23"/>
      <c r="JQ44" s="23"/>
      <c r="JR44" s="23"/>
      <c r="JS44" s="23"/>
      <c r="JT44" s="23"/>
      <c r="JU44" s="23"/>
      <c r="JV44" s="23"/>
      <c r="JW44" s="23"/>
      <c r="JX44" s="23"/>
      <c r="JY44" s="23"/>
      <c r="JZ44" s="23"/>
      <c r="KA44" s="23"/>
      <c r="KB44" s="23"/>
      <c r="KC44" s="23"/>
      <c r="KD44" s="23"/>
      <c r="KE44" s="23"/>
      <c r="KF44" s="23"/>
      <c r="KG44" s="23"/>
      <c r="KH44" s="23"/>
      <c r="KI44" s="23"/>
      <c r="KJ44" s="23"/>
      <c r="KK44" s="23"/>
      <c r="KL44" s="23"/>
      <c r="KM44" s="23"/>
      <c r="KN44" s="23"/>
      <c r="KO44" s="23"/>
      <c r="KP44" s="23"/>
      <c r="KQ44" s="23"/>
      <c r="KR44" s="23"/>
      <c r="KS44" s="23"/>
      <c r="KT44" s="23"/>
      <c r="KU44" s="23"/>
      <c r="KV44" s="23"/>
      <c r="KW44" s="23"/>
      <c r="KX44" s="23"/>
      <c r="KY44" s="23"/>
      <c r="KZ44" s="23"/>
      <c r="LA44" s="23"/>
      <c r="LB44" s="23"/>
      <c r="LC44" s="23"/>
      <c r="LD44" s="23"/>
      <c r="LE44" s="23"/>
      <c r="LF44" s="23"/>
      <c r="LG44" s="23"/>
      <c r="LH44" s="23"/>
      <c r="LI44" s="23"/>
      <c r="LJ44" s="23"/>
      <c r="LK44" s="23"/>
      <c r="LL44" s="23"/>
      <c r="LM44" s="23"/>
      <c r="LN44" s="23"/>
      <c r="LO44" s="23"/>
      <c r="LP44" s="23"/>
      <c r="LQ44" s="23"/>
      <c r="LR44" s="23"/>
      <c r="LS44" s="23"/>
      <c r="LT44" s="23"/>
      <c r="LU44" s="23"/>
      <c r="LV44" s="23"/>
      <c r="LW44" s="23"/>
      <c r="LX44" s="23"/>
      <c r="LY44" s="23"/>
      <c r="LZ44" s="23"/>
      <c r="MA44" s="23"/>
      <c r="MB44" s="23"/>
      <c r="MC44" s="23"/>
      <c r="MD44" s="23"/>
      <c r="ME44" s="23"/>
      <c r="MF44" s="23"/>
      <c r="MG44" s="23"/>
      <c r="MH44" s="23"/>
      <c r="MI44" s="23"/>
      <c r="MJ44" s="23"/>
      <c r="MK44" s="23"/>
      <c r="ML44" s="23"/>
      <c r="MM44" s="23"/>
      <c r="MN44" s="23"/>
      <c r="MO44" s="23"/>
      <c r="MP44" s="23"/>
      <c r="MQ44" s="23"/>
      <c r="MR44" s="23"/>
      <c r="MS44" s="23"/>
      <c r="MT44" s="23"/>
      <c r="MU44" s="23"/>
      <c r="MV44" s="23"/>
      <c r="MW44" s="23"/>
      <c r="MX44" s="23"/>
      <c r="MY44" s="23"/>
      <c r="MZ44" s="23"/>
      <c r="NA44" s="23"/>
      <c r="NB44" s="23"/>
      <c r="NC44" s="23"/>
      <c r="ND44" s="23"/>
      <c r="NE44" s="23"/>
    </row>
    <row r="45" spans="1:369" ht="20" customHeight="1" x14ac:dyDescent="0.15">
      <c r="A45" s="155"/>
      <c r="B45" s="156"/>
      <c r="C45" s="25" t="s">
        <v>11</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c r="IW45" s="23"/>
      <c r="IX45" s="23"/>
      <c r="IY45" s="23"/>
      <c r="IZ45" s="23"/>
      <c r="JA45" s="23"/>
      <c r="JB45" s="23"/>
      <c r="JC45" s="23"/>
      <c r="JD45" s="23"/>
      <c r="JE45" s="23"/>
      <c r="JF45" s="23"/>
      <c r="JG45" s="23"/>
      <c r="JH45" s="23"/>
      <c r="JI45" s="23"/>
      <c r="JJ45" s="23"/>
      <c r="JK45" s="23"/>
      <c r="JL45" s="23"/>
      <c r="JM45" s="23"/>
      <c r="JN45" s="23"/>
      <c r="JO45" s="23"/>
      <c r="JP45" s="23"/>
      <c r="JQ45" s="23"/>
      <c r="JR45" s="23"/>
      <c r="JS45" s="23"/>
      <c r="JT45" s="23"/>
      <c r="JU45" s="23"/>
      <c r="JV45" s="23"/>
      <c r="JW45" s="23"/>
      <c r="JX45" s="23"/>
      <c r="JY45" s="23"/>
      <c r="JZ45" s="23"/>
      <c r="KA45" s="23"/>
      <c r="KB45" s="23"/>
      <c r="KC45" s="23"/>
      <c r="KD45" s="23"/>
      <c r="KE45" s="23"/>
      <c r="KF45" s="23"/>
      <c r="KG45" s="23"/>
      <c r="KH45" s="23"/>
      <c r="KI45" s="23"/>
      <c r="KJ45" s="23"/>
      <c r="KK45" s="23"/>
      <c r="KL45" s="23"/>
      <c r="KM45" s="23"/>
      <c r="KN45" s="23"/>
      <c r="KO45" s="23"/>
      <c r="KP45" s="23"/>
      <c r="KQ45" s="23"/>
      <c r="KR45" s="23"/>
      <c r="KS45" s="23"/>
      <c r="KT45" s="23"/>
      <c r="KU45" s="23"/>
      <c r="KV45" s="23"/>
      <c r="KW45" s="23"/>
      <c r="KX45" s="23"/>
      <c r="KY45" s="23"/>
      <c r="KZ45" s="23"/>
      <c r="LA45" s="23"/>
      <c r="LB45" s="23"/>
      <c r="LC45" s="23"/>
      <c r="LD45" s="23"/>
      <c r="LE45" s="23"/>
      <c r="LF45" s="23"/>
      <c r="LG45" s="23"/>
      <c r="LH45" s="23"/>
      <c r="LI45" s="23"/>
      <c r="LJ45" s="23"/>
      <c r="LK45" s="23"/>
      <c r="LL45" s="23"/>
      <c r="LM45" s="23"/>
      <c r="LN45" s="23"/>
      <c r="LO45" s="23"/>
      <c r="LP45" s="23"/>
      <c r="LQ45" s="23"/>
      <c r="LR45" s="23"/>
      <c r="LS45" s="23"/>
      <c r="LT45" s="23"/>
      <c r="LU45" s="23"/>
      <c r="LV45" s="23"/>
      <c r="LW45" s="23"/>
      <c r="LX45" s="23"/>
      <c r="LY45" s="23"/>
      <c r="LZ45" s="23"/>
      <c r="MA45" s="23"/>
      <c r="MB45" s="23"/>
      <c r="MC45" s="23"/>
      <c r="MD45" s="23"/>
      <c r="ME45" s="23"/>
      <c r="MF45" s="23"/>
      <c r="MG45" s="23"/>
      <c r="MH45" s="23"/>
      <c r="MI45" s="23"/>
      <c r="MJ45" s="23"/>
      <c r="MK45" s="23"/>
      <c r="ML45" s="23"/>
      <c r="MM45" s="23"/>
      <c r="MN45" s="23"/>
      <c r="MO45" s="23"/>
      <c r="MP45" s="23"/>
      <c r="MQ45" s="23"/>
      <c r="MR45" s="23"/>
      <c r="MS45" s="23"/>
      <c r="MT45" s="23"/>
      <c r="MU45" s="23"/>
      <c r="MV45" s="23"/>
      <c r="MW45" s="23"/>
      <c r="MX45" s="23"/>
      <c r="MY45" s="23"/>
      <c r="MZ45" s="23"/>
      <c r="NA45" s="23"/>
      <c r="NB45" s="23"/>
      <c r="NC45" s="23"/>
      <c r="ND45" s="23"/>
      <c r="NE45" s="23"/>
    </row>
    <row r="46" spans="1:369" ht="20" customHeight="1" x14ac:dyDescent="0.15">
      <c r="A46" s="157"/>
      <c r="B46" s="158"/>
      <c r="C46" s="25" t="s">
        <v>12</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c r="IW46" s="23"/>
      <c r="IX46" s="23"/>
      <c r="IY46" s="23"/>
      <c r="IZ46" s="23"/>
      <c r="JA46" s="23"/>
      <c r="JB46" s="23"/>
      <c r="JC46" s="23"/>
      <c r="JD46" s="23"/>
      <c r="JE46" s="23"/>
      <c r="JF46" s="23"/>
      <c r="JG46" s="23"/>
      <c r="JH46" s="23"/>
      <c r="JI46" s="23"/>
      <c r="JJ46" s="23"/>
      <c r="JK46" s="23"/>
      <c r="JL46" s="23"/>
      <c r="JM46" s="23"/>
      <c r="JN46" s="23"/>
      <c r="JO46" s="23"/>
      <c r="JP46" s="23"/>
      <c r="JQ46" s="23"/>
      <c r="JR46" s="23"/>
      <c r="JS46" s="23"/>
      <c r="JT46" s="23"/>
      <c r="JU46" s="23"/>
      <c r="JV46" s="23"/>
      <c r="JW46" s="23"/>
      <c r="JX46" s="23"/>
      <c r="JY46" s="23"/>
      <c r="JZ46" s="23"/>
      <c r="KA46" s="23"/>
      <c r="KB46" s="23"/>
      <c r="KC46" s="23"/>
      <c r="KD46" s="23"/>
      <c r="KE46" s="23"/>
      <c r="KF46" s="23"/>
      <c r="KG46" s="23"/>
      <c r="KH46" s="23"/>
      <c r="KI46" s="23"/>
      <c r="KJ46" s="23"/>
      <c r="KK46" s="23"/>
      <c r="KL46" s="23"/>
      <c r="KM46" s="23"/>
      <c r="KN46" s="23"/>
      <c r="KO46" s="23"/>
      <c r="KP46" s="23"/>
      <c r="KQ46" s="23"/>
      <c r="KR46" s="23"/>
      <c r="KS46" s="23"/>
      <c r="KT46" s="23"/>
      <c r="KU46" s="23"/>
      <c r="KV46" s="23"/>
      <c r="KW46" s="23"/>
      <c r="KX46" s="23"/>
      <c r="KY46" s="23"/>
      <c r="KZ46" s="23"/>
      <c r="LA46" s="23"/>
      <c r="LB46" s="23"/>
      <c r="LC46" s="23"/>
      <c r="LD46" s="23"/>
      <c r="LE46" s="23"/>
      <c r="LF46" s="23"/>
      <c r="LG46" s="23"/>
      <c r="LH46" s="23"/>
      <c r="LI46" s="23"/>
      <c r="LJ46" s="23"/>
      <c r="LK46" s="23"/>
      <c r="LL46" s="23"/>
      <c r="LM46" s="23"/>
      <c r="LN46" s="23"/>
      <c r="LO46" s="23"/>
      <c r="LP46" s="23"/>
      <c r="LQ46" s="23"/>
      <c r="LR46" s="23"/>
      <c r="LS46" s="23"/>
      <c r="LT46" s="23"/>
      <c r="LU46" s="23"/>
      <c r="LV46" s="23"/>
      <c r="LW46" s="23"/>
      <c r="LX46" s="23"/>
      <c r="LY46" s="23"/>
      <c r="LZ46" s="23"/>
      <c r="MA46" s="23"/>
      <c r="MB46" s="23"/>
      <c r="MC46" s="23"/>
      <c r="MD46" s="23"/>
      <c r="ME46" s="23"/>
      <c r="MF46" s="23"/>
      <c r="MG46" s="23"/>
      <c r="MH46" s="23"/>
      <c r="MI46" s="23"/>
      <c r="MJ46" s="23"/>
      <c r="MK46" s="23"/>
      <c r="ML46" s="23"/>
      <c r="MM46" s="23"/>
      <c r="MN46" s="23"/>
      <c r="MO46" s="23"/>
      <c r="MP46" s="23"/>
      <c r="MQ46" s="23"/>
      <c r="MR46" s="23"/>
      <c r="MS46" s="23"/>
      <c r="MT46" s="23"/>
      <c r="MU46" s="23"/>
      <c r="MV46" s="23"/>
      <c r="MW46" s="23"/>
      <c r="MX46" s="23"/>
      <c r="MY46" s="23"/>
      <c r="MZ46" s="23"/>
      <c r="NA46" s="23"/>
      <c r="NB46" s="23"/>
      <c r="NC46" s="23"/>
      <c r="ND46" s="23"/>
      <c r="NE46" s="23"/>
    </row>
    <row r="47" spans="1:369" ht="20" customHeight="1" x14ac:dyDescent="0.15">
      <c r="A47" s="153" t="s">
        <v>19</v>
      </c>
      <c r="B47" s="154"/>
      <c r="C47" s="25" t="s">
        <v>10</v>
      </c>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c r="IW47" s="23"/>
      <c r="IX47" s="23"/>
      <c r="IY47" s="23"/>
      <c r="IZ47" s="23"/>
      <c r="JA47" s="23"/>
      <c r="JB47" s="23"/>
      <c r="JC47" s="23"/>
      <c r="JD47" s="23"/>
      <c r="JE47" s="23"/>
      <c r="JF47" s="23"/>
      <c r="JG47" s="23"/>
      <c r="JH47" s="23"/>
      <c r="JI47" s="23"/>
      <c r="JJ47" s="23"/>
      <c r="JK47" s="23"/>
      <c r="JL47" s="23"/>
      <c r="JM47" s="23"/>
      <c r="JN47" s="23"/>
      <c r="JO47" s="23"/>
      <c r="JP47" s="23"/>
      <c r="JQ47" s="23"/>
      <c r="JR47" s="23"/>
      <c r="JS47" s="23"/>
      <c r="JT47" s="23"/>
      <c r="JU47" s="23"/>
      <c r="JV47" s="23"/>
      <c r="JW47" s="23"/>
      <c r="JX47" s="23"/>
      <c r="JY47" s="23"/>
      <c r="JZ47" s="23"/>
      <c r="KA47" s="23"/>
      <c r="KB47" s="23"/>
      <c r="KC47" s="23"/>
      <c r="KD47" s="23"/>
      <c r="KE47" s="23"/>
      <c r="KF47" s="23"/>
      <c r="KG47" s="23"/>
      <c r="KH47" s="23"/>
      <c r="KI47" s="23"/>
      <c r="KJ47" s="23"/>
      <c r="KK47" s="23"/>
      <c r="KL47" s="23"/>
      <c r="KM47" s="23"/>
      <c r="KN47" s="23"/>
      <c r="KO47" s="23"/>
      <c r="KP47" s="23"/>
      <c r="KQ47" s="23"/>
      <c r="KR47" s="23"/>
      <c r="KS47" s="23"/>
      <c r="KT47" s="23"/>
      <c r="KU47" s="23"/>
      <c r="KV47" s="23"/>
      <c r="KW47" s="23"/>
      <c r="KX47" s="23"/>
      <c r="KY47" s="23"/>
      <c r="KZ47" s="23"/>
      <c r="LA47" s="23"/>
      <c r="LB47" s="23"/>
      <c r="LC47" s="23"/>
      <c r="LD47" s="23"/>
      <c r="LE47" s="23"/>
      <c r="LF47" s="23"/>
      <c r="LG47" s="23"/>
      <c r="LH47" s="23"/>
      <c r="LI47" s="23"/>
      <c r="LJ47" s="23"/>
      <c r="LK47" s="23"/>
      <c r="LL47" s="23"/>
      <c r="LM47" s="23"/>
      <c r="LN47" s="23"/>
      <c r="LO47" s="23"/>
      <c r="LP47" s="23"/>
      <c r="LQ47" s="23"/>
      <c r="LR47" s="23"/>
      <c r="LS47" s="23"/>
      <c r="LT47" s="23"/>
      <c r="LU47" s="23"/>
      <c r="LV47" s="23"/>
      <c r="LW47" s="23"/>
      <c r="LX47" s="23"/>
      <c r="LY47" s="23"/>
      <c r="LZ47" s="23"/>
      <c r="MA47" s="23"/>
      <c r="MB47" s="23"/>
      <c r="MC47" s="23"/>
      <c r="MD47" s="23"/>
      <c r="ME47" s="23"/>
      <c r="MF47" s="23"/>
      <c r="MG47" s="23"/>
      <c r="MH47" s="23"/>
      <c r="MI47" s="23"/>
      <c r="MJ47" s="23"/>
      <c r="MK47" s="23"/>
      <c r="ML47" s="23"/>
      <c r="MM47" s="23"/>
      <c r="MN47" s="23"/>
      <c r="MO47" s="23"/>
      <c r="MP47" s="23"/>
      <c r="MQ47" s="23"/>
      <c r="MR47" s="23"/>
      <c r="MS47" s="23"/>
      <c r="MT47" s="23"/>
      <c r="MU47" s="23"/>
      <c r="MV47" s="23"/>
      <c r="MW47" s="23"/>
      <c r="MX47" s="23"/>
      <c r="MY47" s="23"/>
      <c r="MZ47" s="23"/>
      <c r="NA47" s="23"/>
      <c r="NB47" s="23"/>
      <c r="NC47" s="23"/>
      <c r="ND47" s="23"/>
      <c r="NE47" s="23"/>
    </row>
    <row r="48" spans="1:369" ht="20" customHeight="1" x14ac:dyDescent="0.15">
      <c r="A48" s="155"/>
      <c r="B48" s="156"/>
      <c r="C48" s="25" t="s">
        <v>11</v>
      </c>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c r="IW48" s="23"/>
      <c r="IX48" s="23"/>
      <c r="IY48" s="23"/>
      <c r="IZ48" s="23"/>
      <c r="JA48" s="23"/>
      <c r="JB48" s="23"/>
      <c r="JC48" s="23"/>
      <c r="JD48" s="23"/>
      <c r="JE48" s="23"/>
      <c r="JF48" s="23"/>
      <c r="JG48" s="23"/>
      <c r="JH48" s="23"/>
      <c r="JI48" s="23"/>
      <c r="JJ48" s="23"/>
      <c r="JK48" s="23"/>
      <c r="JL48" s="23"/>
      <c r="JM48" s="23"/>
      <c r="JN48" s="23"/>
      <c r="JO48" s="23"/>
      <c r="JP48" s="23"/>
      <c r="JQ48" s="23"/>
      <c r="JR48" s="23"/>
      <c r="JS48" s="23"/>
      <c r="JT48" s="23"/>
      <c r="JU48" s="23"/>
      <c r="JV48" s="23"/>
      <c r="JW48" s="23"/>
      <c r="JX48" s="23"/>
      <c r="JY48" s="23"/>
      <c r="JZ48" s="23"/>
      <c r="KA48" s="23"/>
      <c r="KB48" s="23"/>
      <c r="KC48" s="23"/>
      <c r="KD48" s="23"/>
      <c r="KE48" s="23"/>
      <c r="KF48" s="23"/>
      <c r="KG48" s="23"/>
      <c r="KH48" s="23"/>
      <c r="KI48" s="23"/>
      <c r="KJ48" s="23"/>
      <c r="KK48" s="23"/>
      <c r="KL48" s="23"/>
      <c r="KM48" s="23"/>
      <c r="KN48" s="23"/>
      <c r="KO48" s="23"/>
      <c r="KP48" s="23"/>
      <c r="KQ48" s="23"/>
      <c r="KR48" s="23"/>
      <c r="KS48" s="23"/>
      <c r="KT48" s="23"/>
      <c r="KU48" s="23"/>
      <c r="KV48" s="23"/>
      <c r="KW48" s="23"/>
      <c r="KX48" s="23"/>
      <c r="KY48" s="23"/>
      <c r="KZ48" s="23"/>
      <c r="LA48" s="23"/>
      <c r="LB48" s="23"/>
      <c r="LC48" s="23"/>
      <c r="LD48" s="23"/>
      <c r="LE48" s="23"/>
      <c r="LF48" s="23"/>
      <c r="LG48" s="23"/>
      <c r="LH48" s="23"/>
      <c r="LI48" s="23"/>
      <c r="LJ48" s="23"/>
      <c r="LK48" s="23"/>
      <c r="LL48" s="23"/>
      <c r="LM48" s="23"/>
      <c r="LN48" s="23"/>
      <c r="LO48" s="23"/>
      <c r="LP48" s="23"/>
      <c r="LQ48" s="23"/>
      <c r="LR48" s="23"/>
      <c r="LS48" s="23"/>
      <c r="LT48" s="23"/>
      <c r="LU48" s="23"/>
      <c r="LV48" s="23"/>
      <c r="LW48" s="23"/>
      <c r="LX48" s="23"/>
      <c r="LY48" s="23"/>
      <c r="LZ48" s="23"/>
      <c r="MA48" s="23"/>
      <c r="MB48" s="23"/>
      <c r="MC48" s="23"/>
      <c r="MD48" s="23"/>
      <c r="ME48" s="23"/>
      <c r="MF48" s="23"/>
      <c r="MG48" s="23"/>
      <c r="MH48" s="23"/>
      <c r="MI48" s="23"/>
      <c r="MJ48" s="23"/>
      <c r="MK48" s="23"/>
      <c r="ML48" s="23"/>
      <c r="MM48" s="23"/>
      <c r="MN48" s="23"/>
      <c r="MO48" s="23"/>
      <c r="MP48" s="23"/>
      <c r="MQ48" s="23"/>
      <c r="MR48" s="23"/>
      <c r="MS48" s="23"/>
      <c r="MT48" s="23"/>
      <c r="MU48" s="23"/>
      <c r="MV48" s="23"/>
      <c r="MW48" s="23"/>
      <c r="MX48" s="23"/>
      <c r="MY48" s="23"/>
      <c r="MZ48" s="23"/>
      <c r="NA48" s="23"/>
      <c r="NB48" s="23"/>
      <c r="NC48" s="23"/>
      <c r="ND48" s="23"/>
      <c r="NE48" s="23"/>
    </row>
    <row r="49" spans="1:369" ht="20" customHeight="1" x14ac:dyDescent="0.15">
      <c r="A49" s="157"/>
      <c r="B49" s="158"/>
      <c r="C49" s="25" t="s">
        <v>12</v>
      </c>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c r="IW49" s="23"/>
      <c r="IX49" s="23"/>
      <c r="IY49" s="23"/>
      <c r="IZ49" s="23"/>
      <c r="JA49" s="23"/>
      <c r="JB49" s="23"/>
      <c r="JC49" s="23"/>
      <c r="JD49" s="23"/>
      <c r="JE49" s="23"/>
      <c r="JF49" s="23"/>
      <c r="JG49" s="23"/>
      <c r="JH49" s="23"/>
      <c r="JI49" s="23"/>
      <c r="JJ49" s="23"/>
      <c r="JK49" s="23"/>
      <c r="JL49" s="23"/>
      <c r="JM49" s="23"/>
      <c r="JN49" s="23"/>
      <c r="JO49" s="23"/>
      <c r="JP49" s="23"/>
      <c r="JQ49" s="23"/>
      <c r="JR49" s="23"/>
      <c r="JS49" s="23"/>
      <c r="JT49" s="23"/>
      <c r="JU49" s="23"/>
      <c r="JV49" s="23"/>
      <c r="JW49" s="23"/>
      <c r="JX49" s="23"/>
      <c r="JY49" s="23"/>
      <c r="JZ49" s="23"/>
      <c r="KA49" s="23"/>
      <c r="KB49" s="23"/>
      <c r="KC49" s="23"/>
      <c r="KD49" s="23"/>
      <c r="KE49" s="23"/>
      <c r="KF49" s="23"/>
      <c r="KG49" s="23"/>
      <c r="KH49" s="23"/>
      <c r="KI49" s="23"/>
      <c r="KJ49" s="23"/>
      <c r="KK49" s="23"/>
      <c r="KL49" s="23"/>
      <c r="KM49" s="23"/>
      <c r="KN49" s="23"/>
      <c r="KO49" s="23"/>
      <c r="KP49" s="23"/>
      <c r="KQ49" s="23"/>
      <c r="KR49" s="23"/>
      <c r="KS49" s="23"/>
      <c r="KT49" s="23"/>
      <c r="KU49" s="23"/>
      <c r="KV49" s="23"/>
      <c r="KW49" s="23"/>
      <c r="KX49" s="23"/>
      <c r="KY49" s="23"/>
      <c r="KZ49" s="23"/>
      <c r="LA49" s="23"/>
      <c r="LB49" s="23"/>
      <c r="LC49" s="23"/>
      <c r="LD49" s="23"/>
      <c r="LE49" s="23"/>
      <c r="LF49" s="23"/>
      <c r="LG49" s="23"/>
      <c r="LH49" s="23"/>
      <c r="LI49" s="23"/>
      <c r="LJ49" s="23"/>
      <c r="LK49" s="23"/>
      <c r="LL49" s="23"/>
      <c r="LM49" s="23"/>
      <c r="LN49" s="23"/>
      <c r="LO49" s="23"/>
      <c r="LP49" s="23"/>
      <c r="LQ49" s="23"/>
      <c r="LR49" s="23"/>
      <c r="LS49" s="23"/>
      <c r="LT49" s="23"/>
      <c r="LU49" s="23"/>
      <c r="LV49" s="23"/>
      <c r="LW49" s="23"/>
      <c r="LX49" s="23"/>
      <c r="LY49" s="23"/>
      <c r="LZ49" s="23"/>
      <c r="MA49" s="23"/>
      <c r="MB49" s="23"/>
      <c r="MC49" s="23"/>
      <c r="MD49" s="23"/>
      <c r="ME49" s="23"/>
      <c r="MF49" s="23"/>
      <c r="MG49" s="23"/>
      <c r="MH49" s="23"/>
      <c r="MI49" s="23"/>
      <c r="MJ49" s="23"/>
      <c r="MK49" s="23"/>
      <c r="ML49" s="23"/>
      <c r="MM49" s="23"/>
      <c r="MN49" s="23"/>
      <c r="MO49" s="23"/>
      <c r="MP49" s="23"/>
      <c r="MQ49" s="23"/>
      <c r="MR49" s="23"/>
      <c r="MS49" s="23"/>
      <c r="MT49" s="23"/>
      <c r="MU49" s="23"/>
      <c r="MV49" s="23"/>
      <c r="MW49" s="23"/>
      <c r="MX49" s="23"/>
      <c r="MY49" s="23"/>
      <c r="MZ49" s="23"/>
      <c r="NA49" s="23"/>
      <c r="NB49" s="23"/>
      <c r="NC49" s="23"/>
      <c r="ND49" s="23"/>
      <c r="NE49" s="23"/>
    </row>
    <row r="50" spans="1:369" ht="20" customHeight="1" x14ac:dyDescent="0.15">
      <c r="A50" s="153" t="s">
        <v>20</v>
      </c>
      <c r="B50" s="154"/>
      <c r="C50" s="25" t="s">
        <v>10</v>
      </c>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c r="IW50" s="23"/>
      <c r="IX50" s="23"/>
      <c r="IY50" s="23"/>
      <c r="IZ50" s="23"/>
      <c r="JA50" s="23"/>
      <c r="JB50" s="23"/>
      <c r="JC50" s="23"/>
      <c r="JD50" s="23"/>
      <c r="JE50" s="23"/>
      <c r="JF50" s="23"/>
      <c r="JG50" s="23"/>
      <c r="JH50" s="23"/>
      <c r="JI50" s="23"/>
      <c r="JJ50" s="23"/>
      <c r="JK50" s="23"/>
      <c r="JL50" s="23"/>
      <c r="JM50" s="23"/>
      <c r="JN50" s="23"/>
      <c r="JO50" s="23"/>
      <c r="JP50" s="23"/>
      <c r="JQ50" s="23"/>
      <c r="JR50" s="23"/>
      <c r="JS50" s="23"/>
      <c r="JT50" s="23"/>
      <c r="JU50" s="23"/>
      <c r="JV50" s="23"/>
      <c r="JW50" s="23"/>
      <c r="JX50" s="23"/>
      <c r="JY50" s="23"/>
      <c r="JZ50" s="23"/>
      <c r="KA50" s="23"/>
      <c r="KB50" s="23"/>
      <c r="KC50" s="23"/>
      <c r="KD50" s="23"/>
      <c r="KE50" s="23"/>
      <c r="KF50" s="23"/>
      <c r="KG50" s="23"/>
      <c r="KH50" s="23"/>
      <c r="KI50" s="23"/>
      <c r="KJ50" s="23"/>
      <c r="KK50" s="23"/>
      <c r="KL50" s="23"/>
      <c r="KM50" s="23"/>
      <c r="KN50" s="23"/>
      <c r="KO50" s="23"/>
      <c r="KP50" s="23"/>
      <c r="KQ50" s="23"/>
      <c r="KR50" s="23"/>
      <c r="KS50" s="23"/>
      <c r="KT50" s="23"/>
      <c r="KU50" s="23"/>
      <c r="KV50" s="23"/>
      <c r="KW50" s="23"/>
      <c r="KX50" s="23"/>
      <c r="KY50" s="23"/>
      <c r="KZ50" s="23"/>
      <c r="LA50" s="23"/>
      <c r="LB50" s="23"/>
      <c r="LC50" s="23"/>
      <c r="LD50" s="23"/>
      <c r="LE50" s="23"/>
      <c r="LF50" s="23"/>
      <c r="LG50" s="23"/>
      <c r="LH50" s="23"/>
      <c r="LI50" s="23"/>
      <c r="LJ50" s="23"/>
      <c r="LK50" s="23"/>
      <c r="LL50" s="23"/>
      <c r="LM50" s="23"/>
      <c r="LN50" s="23"/>
      <c r="LO50" s="23"/>
      <c r="LP50" s="23"/>
      <c r="LQ50" s="23"/>
      <c r="LR50" s="23"/>
      <c r="LS50" s="23"/>
      <c r="LT50" s="23"/>
      <c r="LU50" s="23"/>
      <c r="LV50" s="23"/>
      <c r="LW50" s="23"/>
      <c r="LX50" s="23"/>
      <c r="LY50" s="23"/>
      <c r="LZ50" s="23"/>
      <c r="MA50" s="23"/>
      <c r="MB50" s="23"/>
      <c r="MC50" s="23"/>
      <c r="MD50" s="23"/>
      <c r="ME50" s="23"/>
      <c r="MF50" s="23"/>
      <c r="MG50" s="23"/>
      <c r="MH50" s="23"/>
      <c r="MI50" s="23"/>
      <c r="MJ50" s="23"/>
      <c r="MK50" s="23"/>
      <c r="ML50" s="23"/>
      <c r="MM50" s="23"/>
      <c r="MN50" s="23"/>
      <c r="MO50" s="23"/>
      <c r="MP50" s="23"/>
      <c r="MQ50" s="23"/>
      <c r="MR50" s="23"/>
      <c r="MS50" s="23"/>
      <c r="MT50" s="23"/>
      <c r="MU50" s="23"/>
      <c r="MV50" s="23"/>
      <c r="MW50" s="23"/>
      <c r="MX50" s="23"/>
      <c r="MY50" s="23"/>
      <c r="MZ50" s="23"/>
      <c r="NA50" s="23"/>
      <c r="NB50" s="23"/>
      <c r="NC50" s="23"/>
      <c r="ND50" s="23"/>
      <c r="NE50" s="23"/>
    </row>
    <row r="51" spans="1:369" ht="20" customHeight="1" x14ac:dyDescent="0.15">
      <c r="A51" s="155"/>
      <c r="B51" s="156"/>
      <c r="C51" s="25" t="s">
        <v>11</v>
      </c>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c r="IW51" s="23"/>
      <c r="IX51" s="23"/>
      <c r="IY51" s="23"/>
      <c r="IZ51" s="23"/>
      <c r="JA51" s="23"/>
      <c r="JB51" s="23"/>
      <c r="JC51" s="23"/>
      <c r="JD51" s="23"/>
      <c r="JE51" s="23"/>
      <c r="JF51" s="23"/>
      <c r="JG51" s="23"/>
      <c r="JH51" s="23"/>
      <c r="JI51" s="23"/>
      <c r="JJ51" s="23"/>
      <c r="JK51" s="23"/>
      <c r="JL51" s="23"/>
      <c r="JM51" s="23"/>
      <c r="JN51" s="23"/>
      <c r="JO51" s="23"/>
      <c r="JP51" s="23"/>
      <c r="JQ51" s="23"/>
      <c r="JR51" s="23"/>
      <c r="JS51" s="23"/>
      <c r="JT51" s="23"/>
      <c r="JU51" s="23"/>
      <c r="JV51" s="23"/>
      <c r="JW51" s="23"/>
      <c r="JX51" s="23"/>
      <c r="JY51" s="23"/>
      <c r="JZ51" s="23"/>
      <c r="KA51" s="23"/>
      <c r="KB51" s="23"/>
      <c r="KC51" s="23"/>
      <c r="KD51" s="23"/>
      <c r="KE51" s="23"/>
      <c r="KF51" s="23"/>
      <c r="KG51" s="23"/>
      <c r="KH51" s="23"/>
      <c r="KI51" s="23"/>
      <c r="KJ51" s="23"/>
      <c r="KK51" s="23"/>
      <c r="KL51" s="23"/>
      <c r="KM51" s="23"/>
      <c r="KN51" s="23"/>
      <c r="KO51" s="23"/>
      <c r="KP51" s="23"/>
      <c r="KQ51" s="23"/>
      <c r="KR51" s="23"/>
      <c r="KS51" s="23"/>
      <c r="KT51" s="23"/>
      <c r="KU51" s="23"/>
      <c r="KV51" s="23"/>
      <c r="KW51" s="23"/>
      <c r="KX51" s="23"/>
      <c r="KY51" s="23"/>
      <c r="KZ51" s="23"/>
      <c r="LA51" s="23"/>
      <c r="LB51" s="23"/>
      <c r="LC51" s="23"/>
      <c r="LD51" s="23"/>
      <c r="LE51" s="23"/>
      <c r="LF51" s="23"/>
      <c r="LG51" s="23"/>
      <c r="LH51" s="23"/>
      <c r="LI51" s="23"/>
      <c r="LJ51" s="23"/>
      <c r="LK51" s="23"/>
      <c r="LL51" s="23"/>
      <c r="LM51" s="23"/>
      <c r="LN51" s="23"/>
      <c r="LO51" s="23"/>
      <c r="LP51" s="23"/>
      <c r="LQ51" s="23"/>
      <c r="LR51" s="23"/>
      <c r="LS51" s="23"/>
      <c r="LT51" s="23"/>
      <c r="LU51" s="23"/>
      <c r="LV51" s="23"/>
      <c r="LW51" s="23"/>
      <c r="LX51" s="23"/>
      <c r="LY51" s="23"/>
      <c r="LZ51" s="23"/>
      <c r="MA51" s="23"/>
      <c r="MB51" s="23"/>
      <c r="MC51" s="23"/>
      <c r="MD51" s="23"/>
      <c r="ME51" s="23"/>
      <c r="MF51" s="23"/>
      <c r="MG51" s="23"/>
      <c r="MH51" s="23"/>
      <c r="MI51" s="23"/>
      <c r="MJ51" s="23"/>
      <c r="MK51" s="23"/>
      <c r="ML51" s="23"/>
      <c r="MM51" s="23"/>
      <c r="MN51" s="23"/>
      <c r="MO51" s="23"/>
      <c r="MP51" s="23"/>
      <c r="MQ51" s="23"/>
      <c r="MR51" s="23"/>
      <c r="MS51" s="23"/>
      <c r="MT51" s="23"/>
      <c r="MU51" s="23"/>
      <c r="MV51" s="23"/>
      <c r="MW51" s="23"/>
      <c r="MX51" s="23"/>
      <c r="MY51" s="23"/>
      <c r="MZ51" s="23"/>
      <c r="NA51" s="23"/>
      <c r="NB51" s="23"/>
      <c r="NC51" s="23"/>
      <c r="ND51" s="23"/>
      <c r="NE51" s="23"/>
    </row>
    <row r="52" spans="1:369" ht="20" customHeight="1" x14ac:dyDescent="0.15">
      <c r="A52" s="157"/>
      <c r="B52" s="158"/>
      <c r="C52" s="25" t="s">
        <v>12</v>
      </c>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c r="JE52" s="23"/>
      <c r="JF52" s="23"/>
      <c r="JG52" s="23"/>
      <c r="JH52" s="23"/>
      <c r="JI52" s="23"/>
      <c r="JJ52" s="23"/>
      <c r="JK52" s="23"/>
      <c r="JL52" s="23"/>
      <c r="JM52" s="23"/>
      <c r="JN52" s="23"/>
      <c r="JO52" s="23"/>
      <c r="JP52" s="23"/>
      <c r="JQ52" s="23"/>
      <c r="JR52" s="23"/>
      <c r="JS52" s="23"/>
      <c r="JT52" s="23"/>
      <c r="JU52" s="23"/>
      <c r="JV52" s="23"/>
      <c r="JW52" s="23"/>
      <c r="JX52" s="23"/>
      <c r="JY52" s="23"/>
      <c r="JZ52" s="23"/>
      <c r="KA52" s="23"/>
      <c r="KB52" s="23"/>
      <c r="KC52" s="23"/>
      <c r="KD52" s="23"/>
      <c r="KE52" s="23"/>
      <c r="KF52" s="23"/>
      <c r="KG52" s="23"/>
      <c r="KH52" s="23"/>
      <c r="KI52" s="23"/>
      <c r="KJ52" s="23"/>
      <c r="KK52" s="23"/>
      <c r="KL52" s="23"/>
      <c r="KM52" s="23"/>
      <c r="KN52" s="23"/>
      <c r="KO52" s="23"/>
      <c r="KP52" s="23"/>
      <c r="KQ52" s="23"/>
      <c r="KR52" s="23"/>
      <c r="KS52" s="23"/>
      <c r="KT52" s="23"/>
      <c r="KU52" s="23"/>
      <c r="KV52" s="23"/>
      <c r="KW52" s="23"/>
      <c r="KX52" s="23"/>
      <c r="KY52" s="23"/>
      <c r="KZ52" s="23"/>
      <c r="LA52" s="23"/>
      <c r="LB52" s="23"/>
      <c r="LC52" s="23"/>
      <c r="LD52" s="23"/>
      <c r="LE52" s="23"/>
      <c r="LF52" s="23"/>
      <c r="LG52" s="23"/>
      <c r="LH52" s="23"/>
      <c r="LI52" s="23"/>
      <c r="LJ52" s="23"/>
      <c r="LK52" s="23"/>
      <c r="LL52" s="23"/>
      <c r="LM52" s="23"/>
      <c r="LN52" s="23"/>
      <c r="LO52" s="23"/>
      <c r="LP52" s="23"/>
      <c r="LQ52" s="23"/>
      <c r="LR52" s="23"/>
      <c r="LS52" s="23"/>
      <c r="LT52" s="23"/>
      <c r="LU52" s="23"/>
      <c r="LV52" s="23"/>
      <c r="LW52" s="23"/>
      <c r="LX52" s="23"/>
      <c r="LY52" s="23"/>
      <c r="LZ52" s="23"/>
      <c r="MA52" s="23"/>
      <c r="MB52" s="23"/>
      <c r="MC52" s="23"/>
      <c r="MD52" s="23"/>
      <c r="ME52" s="23"/>
      <c r="MF52" s="23"/>
      <c r="MG52" s="23"/>
      <c r="MH52" s="23"/>
      <c r="MI52" s="23"/>
      <c r="MJ52" s="23"/>
      <c r="MK52" s="23"/>
      <c r="ML52" s="23"/>
      <c r="MM52" s="23"/>
      <c r="MN52" s="23"/>
      <c r="MO52" s="23"/>
      <c r="MP52" s="23"/>
      <c r="MQ52" s="23"/>
      <c r="MR52" s="23"/>
      <c r="MS52" s="23"/>
      <c r="MT52" s="23"/>
      <c r="MU52" s="23"/>
      <c r="MV52" s="23"/>
      <c r="MW52" s="23"/>
      <c r="MX52" s="23"/>
      <c r="MY52" s="23"/>
      <c r="MZ52" s="23"/>
      <c r="NA52" s="23"/>
      <c r="NB52" s="23"/>
      <c r="NC52" s="23"/>
      <c r="ND52" s="23"/>
      <c r="NE52" s="23"/>
    </row>
    <row r="53" spans="1:369" ht="20" customHeight="1" x14ac:dyDescent="0.15">
      <c r="A53" s="153" t="s">
        <v>21</v>
      </c>
      <c r="B53" s="154"/>
      <c r="C53" s="25" t="s">
        <v>10</v>
      </c>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c r="JE53" s="23"/>
      <c r="JF53" s="23"/>
      <c r="JG53" s="23"/>
      <c r="JH53" s="23"/>
      <c r="JI53" s="23"/>
      <c r="JJ53" s="23"/>
      <c r="JK53" s="23"/>
      <c r="JL53" s="23"/>
      <c r="JM53" s="23"/>
      <c r="JN53" s="23"/>
      <c r="JO53" s="23"/>
      <c r="JP53" s="23"/>
      <c r="JQ53" s="23"/>
      <c r="JR53" s="23"/>
      <c r="JS53" s="23"/>
      <c r="JT53" s="23"/>
      <c r="JU53" s="23"/>
      <c r="JV53" s="23"/>
      <c r="JW53" s="23"/>
      <c r="JX53" s="23"/>
      <c r="JY53" s="23"/>
      <c r="JZ53" s="23"/>
      <c r="KA53" s="23"/>
      <c r="KB53" s="23"/>
      <c r="KC53" s="23"/>
      <c r="KD53" s="23"/>
      <c r="KE53" s="23"/>
      <c r="KF53" s="23"/>
      <c r="KG53" s="23"/>
      <c r="KH53" s="23"/>
      <c r="KI53" s="23"/>
      <c r="KJ53" s="23"/>
      <c r="KK53" s="23"/>
      <c r="KL53" s="23"/>
      <c r="KM53" s="23"/>
      <c r="KN53" s="23"/>
      <c r="KO53" s="23"/>
      <c r="KP53" s="23"/>
      <c r="KQ53" s="23"/>
      <c r="KR53" s="23"/>
      <c r="KS53" s="23"/>
      <c r="KT53" s="23"/>
      <c r="KU53" s="23"/>
      <c r="KV53" s="23"/>
      <c r="KW53" s="23"/>
      <c r="KX53" s="23"/>
      <c r="KY53" s="23"/>
      <c r="KZ53" s="23"/>
      <c r="LA53" s="23"/>
      <c r="LB53" s="23"/>
      <c r="LC53" s="23"/>
      <c r="LD53" s="23"/>
      <c r="LE53" s="23"/>
      <c r="LF53" s="23"/>
      <c r="LG53" s="23"/>
      <c r="LH53" s="23"/>
      <c r="LI53" s="23"/>
      <c r="LJ53" s="23"/>
      <c r="LK53" s="23"/>
      <c r="LL53" s="23"/>
      <c r="LM53" s="23"/>
      <c r="LN53" s="23"/>
      <c r="LO53" s="23"/>
      <c r="LP53" s="23"/>
      <c r="LQ53" s="23"/>
      <c r="LR53" s="23"/>
      <c r="LS53" s="23"/>
      <c r="LT53" s="23"/>
      <c r="LU53" s="23"/>
      <c r="LV53" s="23"/>
      <c r="LW53" s="23"/>
      <c r="LX53" s="23"/>
      <c r="LY53" s="23"/>
      <c r="LZ53" s="23"/>
      <c r="MA53" s="23"/>
      <c r="MB53" s="23"/>
      <c r="MC53" s="23"/>
      <c r="MD53" s="23"/>
      <c r="ME53" s="23"/>
      <c r="MF53" s="23"/>
      <c r="MG53" s="23"/>
      <c r="MH53" s="23"/>
      <c r="MI53" s="23"/>
      <c r="MJ53" s="23"/>
      <c r="MK53" s="23"/>
      <c r="ML53" s="23"/>
      <c r="MM53" s="23"/>
      <c r="MN53" s="23"/>
      <c r="MO53" s="23"/>
      <c r="MP53" s="23"/>
      <c r="MQ53" s="23"/>
      <c r="MR53" s="23"/>
      <c r="MS53" s="23"/>
      <c r="MT53" s="23"/>
      <c r="MU53" s="23"/>
      <c r="MV53" s="23"/>
      <c r="MW53" s="23"/>
      <c r="MX53" s="23"/>
      <c r="MY53" s="23"/>
      <c r="MZ53" s="23"/>
      <c r="NA53" s="23"/>
      <c r="NB53" s="23"/>
      <c r="NC53" s="23"/>
      <c r="ND53" s="23"/>
      <c r="NE53" s="23"/>
    </row>
    <row r="54" spans="1:369" ht="20" customHeight="1" x14ac:dyDescent="0.15">
      <c r="A54" s="155"/>
      <c r="B54" s="156"/>
      <c r="C54" s="25" t="s">
        <v>11</v>
      </c>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c r="IW54" s="23"/>
      <c r="IX54" s="23"/>
      <c r="IY54" s="23"/>
      <c r="IZ54" s="23"/>
      <c r="JA54" s="23"/>
      <c r="JB54" s="23"/>
      <c r="JC54" s="23"/>
      <c r="JD54" s="23"/>
      <c r="JE54" s="23"/>
      <c r="JF54" s="23"/>
      <c r="JG54" s="23"/>
      <c r="JH54" s="23"/>
      <c r="JI54" s="23"/>
      <c r="JJ54" s="23"/>
      <c r="JK54" s="23"/>
      <c r="JL54" s="23"/>
      <c r="JM54" s="23"/>
      <c r="JN54" s="23"/>
      <c r="JO54" s="23"/>
      <c r="JP54" s="23"/>
      <c r="JQ54" s="23"/>
      <c r="JR54" s="23"/>
      <c r="JS54" s="23"/>
      <c r="JT54" s="23"/>
      <c r="JU54" s="23"/>
      <c r="JV54" s="23"/>
      <c r="JW54" s="23"/>
      <c r="JX54" s="23"/>
      <c r="JY54" s="23"/>
      <c r="JZ54" s="23"/>
      <c r="KA54" s="23"/>
      <c r="KB54" s="23"/>
      <c r="KC54" s="23"/>
      <c r="KD54" s="23"/>
      <c r="KE54" s="23"/>
      <c r="KF54" s="23"/>
      <c r="KG54" s="23"/>
      <c r="KH54" s="23"/>
      <c r="KI54" s="23"/>
      <c r="KJ54" s="23"/>
      <c r="KK54" s="23"/>
      <c r="KL54" s="23"/>
      <c r="KM54" s="23"/>
      <c r="KN54" s="23"/>
      <c r="KO54" s="23"/>
      <c r="KP54" s="23"/>
      <c r="KQ54" s="23"/>
      <c r="KR54" s="23"/>
      <c r="KS54" s="23"/>
      <c r="KT54" s="23"/>
      <c r="KU54" s="23"/>
      <c r="KV54" s="23"/>
      <c r="KW54" s="23"/>
      <c r="KX54" s="23"/>
      <c r="KY54" s="23"/>
      <c r="KZ54" s="23"/>
      <c r="LA54" s="23"/>
      <c r="LB54" s="23"/>
      <c r="LC54" s="23"/>
      <c r="LD54" s="23"/>
      <c r="LE54" s="23"/>
      <c r="LF54" s="23"/>
      <c r="LG54" s="23"/>
      <c r="LH54" s="23"/>
      <c r="LI54" s="23"/>
      <c r="LJ54" s="23"/>
      <c r="LK54" s="23"/>
      <c r="LL54" s="23"/>
      <c r="LM54" s="23"/>
      <c r="LN54" s="23"/>
      <c r="LO54" s="23"/>
      <c r="LP54" s="23"/>
      <c r="LQ54" s="23"/>
      <c r="LR54" s="23"/>
      <c r="LS54" s="23"/>
      <c r="LT54" s="23"/>
      <c r="LU54" s="23"/>
      <c r="LV54" s="23"/>
      <c r="LW54" s="23"/>
      <c r="LX54" s="23"/>
      <c r="LY54" s="23"/>
      <c r="LZ54" s="23"/>
      <c r="MA54" s="23"/>
      <c r="MB54" s="23"/>
      <c r="MC54" s="23"/>
      <c r="MD54" s="23"/>
      <c r="ME54" s="23"/>
      <c r="MF54" s="23"/>
      <c r="MG54" s="23"/>
      <c r="MH54" s="23"/>
      <c r="MI54" s="23"/>
      <c r="MJ54" s="23"/>
      <c r="MK54" s="23"/>
      <c r="ML54" s="23"/>
      <c r="MM54" s="23"/>
      <c r="MN54" s="23"/>
      <c r="MO54" s="23"/>
      <c r="MP54" s="23"/>
      <c r="MQ54" s="23"/>
      <c r="MR54" s="23"/>
      <c r="MS54" s="23"/>
      <c r="MT54" s="23"/>
      <c r="MU54" s="23"/>
      <c r="MV54" s="23"/>
      <c r="MW54" s="23"/>
      <c r="MX54" s="23"/>
      <c r="MY54" s="23"/>
      <c r="MZ54" s="23"/>
      <c r="NA54" s="23"/>
      <c r="NB54" s="23"/>
      <c r="NC54" s="23"/>
      <c r="ND54" s="23"/>
      <c r="NE54" s="23"/>
    </row>
    <row r="55" spans="1:369" ht="20" customHeight="1" x14ac:dyDescent="0.15">
      <c r="A55" s="157"/>
      <c r="B55" s="158"/>
      <c r="C55" s="25" t="s">
        <v>12</v>
      </c>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c r="IV55" s="23"/>
      <c r="IW55" s="23"/>
      <c r="IX55" s="23"/>
      <c r="IY55" s="23"/>
      <c r="IZ55" s="23"/>
      <c r="JA55" s="23"/>
      <c r="JB55" s="23"/>
      <c r="JC55" s="23"/>
      <c r="JD55" s="23"/>
      <c r="JE55" s="23"/>
      <c r="JF55" s="23"/>
      <c r="JG55" s="23"/>
      <c r="JH55" s="23"/>
      <c r="JI55" s="23"/>
      <c r="JJ55" s="23"/>
      <c r="JK55" s="23"/>
      <c r="JL55" s="23"/>
      <c r="JM55" s="23"/>
      <c r="JN55" s="23"/>
      <c r="JO55" s="23"/>
      <c r="JP55" s="23"/>
      <c r="JQ55" s="23"/>
      <c r="JR55" s="23"/>
      <c r="JS55" s="23"/>
      <c r="JT55" s="23"/>
      <c r="JU55" s="23"/>
      <c r="JV55" s="23"/>
      <c r="JW55" s="23"/>
      <c r="JX55" s="23"/>
      <c r="JY55" s="23"/>
      <c r="JZ55" s="23"/>
      <c r="KA55" s="23"/>
      <c r="KB55" s="23"/>
      <c r="KC55" s="23"/>
      <c r="KD55" s="23"/>
      <c r="KE55" s="23"/>
      <c r="KF55" s="23"/>
      <c r="KG55" s="23"/>
      <c r="KH55" s="23"/>
      <c r="KI55" s="23"/>
      <c r="KJ55" s="23"/>
      <c r="KK55" s="23"/>
      <c r="KL55" s="23"/>
      <c r="KM55" s="23"/>
      <c r="KN55" s="23"/>
      <c r="KO55" s="23"/>
      <c r="KP55" s="23"/>
      <c r="KQ55" s="23"/>
      <c r="KR55" s="23"/>
      <c r="KS55" s="23"/>
      <c r="KT55" s="23"/>
      <c r="KU55" s="23"/>
      <c r="KV55" s="23"/>
      <c r="KW55" s="23"/>
      <c r="KX55" s="23"/>
      <c r="KY55" s="23"/>
      <c r="KZ55" s="23"/>
      <c r="LA55" s="23"/>
      <c r="LB55" s="23"/>
      <c r="LC55" s="23"/>
      <c r="LD55" s="23"/>
      <c r="LE55" s="23"/>
      <c r="LF55" s="23"/>
      <c r="LG55" s="23"/>
      <c r="LH55" s="23"/>
      <c r="LI55" s="23"/>
      <c r="LJ55" s="23"/>
      <c r="LK55" s="23"/>
      <c r="LL55" s="23"/>
      <c r="LM55" s="23"/>
      <c r="LN55" s="23"/>
      <c r="LO55" s="23"/>
      <c r="LP55" s="23"/>
      <c r="LQ55" s="23"/>
      <c r="LR55" s="23"/>
      <c r="LS55" s="23"/>
      <c r="LT55" s="23"/>
      <c r="LU55" s="23"/>
      <c r="LV55" s="23"/>
      <c r="LW55" s="23"/>
      <c r="LX55" s="23"/>
      <c r="LY55" s="23"/>
      <c r="LZ55" s="23"/>
      <c r="MA55" s="23"/>
      <c r="MB55" s="23"/>
      <c r="MC55" s="23"/>
      <c r="MD55" s="23"/>
      <c r="ME55" s="23"/>
      <c r="MF55" s="23"/>
      <c r="MG55" s="23"/>
      <c r="MH55" s="23"/>
      <c r="MI55" s="23"/>
      <c r="MJ55" s="23"/>
      <c r="MK55" s="23"/>
      <c r="ML55" s="23"/>
      <c r="MM55" s="23"/>
      <c r="MN55" s="23"/>
      <c r="MO55" s="23"/>
      <c r="MP55" s="23"/>
      <c r="MQ55" s="23"/>
      <c r="MR55" s="23"/>
      <c r="MS55" s="23"/>
      <c r="MT55" s="23"/>
      <c r="MU55" s="23"/>
      <c r="MV55" s="23"/>
      <c r="MW55" s="23"/>
      <c r="MX55" s="23"/>
      <c r="MY55" s="23"/>
      <c r="MZ55" s="23"/>
      <c r="NA55" s="23"/>
      <c r="NB55" s="23"/>
      <c r="NC55" s="23"/>
      <c r="ND55" s="23"/>
      <c r="NE55" s="23"/>
    </row>
    <row r="56" spans="1:369" ht="20" customHeight="1" x14ac:dyDescent="0.15">
      <c r="A56" s="153" t="s">
        <v>22</v>
      </c>
      <c r="B56" s="154"/>
      <c r="C56" s="25" t="s">
        <v>10</v>
      </c>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23"/>
      <c r="JP56" s="23"/>
      <c r="JQ56" s="23"/>
      <c r="JR56" s="23"/>
      <c r="JS56" s="23"/>
      <c r="JT56" s="23"/>
      <c r="JU56" s="23"/>
      <c r="JV56" s="23"/>
      <c r="JW56" s="23"/>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row>
    <row r="57" spans="1:369" ht="20" customHeight="1" x14ac:dyDescent="0.15">
      <c r="A57" s="155"/>
      <c r="B57" s="156"/>
      <c r="C57" s="25" t="s">
        <v>11</v>
      </c>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23"/>
      <c r="JP57" s="23"/>
      <c r="JQ57" s="23"/>
      <c r="JR57" s="23"/>
      <c r="JS57" s="23"/>
      <c r="JT57" s="23"/>
      <c r="JU57" s="23"/>
      <c r="JV57" s="23"/>
      <c r="JW57" s="23"/>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row>
    <row r="58" spans="1:369" ht="20" customHeight="1" x14ac:dyDescent="0.15">
      <c r="A58" s="157"/>
      <c r="B58" s="158"/>
      <c r="C58" s="25" t="s">
        <v>12</v>
      </c>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c r="IW58" s="23"/>
      <c r="IX58" s="23"/>
      <c r="IY58" s="23"/>
      <c r="IZ58" s="23"/>
      <c r="JA58" s="23"/>
      <c r="JB58" s="23"/>
      <c r="JC58" s="23"/>
      <c r="JD58" s="23"/>
      <c r="JE58" s="23"/>
      <c r="JF58" s="23"/>
      <c r="JG58" s="23"/>
      <c r="JH58" s="23"/>
      <c r="JI58" s="23"/>
      <c r="JJ58" s="23"/>
      <c r="JK58" s="23"/>
      <c r="JL58" s="23"/>
      <c r="JM58" s="23"/>
      <c r="JN58" s="23"/>
      <c r="JO58" s="23"/>
      <c r="JP58" s="23"/>
      <c r="JQ58" s="23"/>
      <c r="JR58" s="23"/>
      <c r="JS58" s="23"/>
      <c r="JT58" s="23"/>
      <c r="JU58" s="23"/>
      <c r="JV58" s="23"/>
      <c r="JW58" s="23"/>
      <c r="JX58" s="23"/>
      <c r="JY58" s="23"/>
      <c r="JZ58" s="23"/>
      <c r="KA58" s="23"/>
      <c r="KB58" s="23"/>
      <c r="KC58" s="23"/>
      <c r="KD58" s="23"/>
      <c r="KE58" s="23"/>
      <c r="KF58" s="23"/>
      <c r="KG58" s="23"/>
      <c r="KH58" s="23"/>
      <c r="KI58" s="23"/>
      <c r="KJ58" s="23"/>
      <c r="KK58" s="23"/>
      <c r="KL58" s="23"/>
      <c r="KM58" s="23"/>
      <c r="KN58" s="23"/>
      <c r="KO58" s="23"/>
      <c r="KP58" s="23"/>
      <c r="KQ58" s="23"/>
      <c r="KR58" s="23"/>
      <c r="KS58" s="23"/>
      <c r="KT58" s="23"/>
      <c r="KU58" s="23"/>
      <c r="KV58" s="23"/>
      <c r="KW58" s="23"/>
      <c r="KX58" s="23"/>
      <c r="KY58" s="23"/>
      <c r="KZ58" s="23"/>
      <c r="LA58" s="23"/>
      <c r="LB58" s="23"/>
      <c r="LC58" s="23"/>
      <c r="LD58" s="23"/>
      <c r="LE58" s="23"/>
      <c r="LF58" s="23"/>
      <c r="LG58" s="23"/>
      <c r="LH58" s="23"/>
      <c r="LI58" s="23"/>
      <c r="LJ58" s="23"/>
      <c r="LK58" s="23"/>
      <c r="LL58" s="23"/>
      <c r="LM58" s="23"/>
      <c r="LN58" s="23"/>
      <c r="LO58" s="23"/>
      <c r="LP58" s="23"/>
      <c r="LQ58" s="23"/>
      <c r="LR58" s="23"/>
      <c r="LS58" s="23"/>
      <c r="LT58" s="23"/>
      <c r="LU58" s="23"/>
      <c r="LV58" s="23"/>
      <c r="LW58" s="23"/>
      <c r="LX58" s="23"/>
      <c r="LY58" s="23"/>
      <c r="LZ58" s="23"/>
      <c r="MA58" s="23"/>
      <c r="MB58" s="23"/>
      <c r="MC58" s="23"/>
      <c r="MD58" s="23"/>
      <c r="ME58" s="23"/>
      <c r="MF58" s="23"/>
      <c r="MG58" s="23"/>
      <c r="MH58" s="23"/>
      <c r="MI58" s="23"/>
      <c r="MJ58" s="23"/>
      <c r="MK58" s="23"/>
      <c r="ML58" s="23"/>
      <c r="MM58" s="23"/>
      <c r="MN58" s="23"/>
      <c r="MO58" s="23"/>
      <c r="MP58" s="23"/>
      <c r="MQ58" s="23"/>
      <c r="MR58" s="23"/>
      <c r="MS58" s="23"/>
      <c r="MT58" s="23"/>
      <c r="MU58" s="23"/>
      <c r="MV58" s="23"/>
      <c r="MW58" s="23"/>
      <c r="MX58" s="23"/>
      <c r="MY58" s="23"/>
      <c r="MZ58" s="23"/>
      <c r="NA58" s="23"/>
      <c r="NB58" s="23"/>
      <c r="NC58" s="23"/>
      <c r="ND58" s="23"/>
      <c r="NE58" s="23"/>
    </row>
    <row r="59" spans="1:369" ht="20" customHeight="1" x14ac:dyDescent="0.15">
      <c r="A59" s="153" t="s">
        <v>23</v>
      </c>
      <c r="B59" s="154"/>
      <c r="C59" s="25" t="s">
        <v>10</v>
      </c>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c r="IW59" s="23"/>
      <c r="IX59" s="23"/>
      <c r="IY59" s="23"/>
      <c r="IZ59" s="23"/>
      <c r="JA59" s="23"/>
      <c r="JB59" s="23"/>
      <c r="JC59" s="23"/>
      <c r="JD59" s="23"/>
      <c r="JE59" s="23"/>
      <c r="JF59" s="23"/>
      <c r="JG59" s="23"/>
      <c r="JH59" s="23"/>
      <c r="JI59" s="23"/>
      <c r="JJ59" s="23"/>
      <c r="JK59" s="23"/>
      <c r="JL59" s="23"/>
      <c r="JM59" s="23"/>
      <c r="JN59" s="23"/>
      <c r="JO59" s="23"/>
      <c r="JP59" s="23"/>
      <c r="JQ59" s="23"/>
      <c r="JR59" s="23"/>
      <c r="JS59" s="23"/>
      <c r="JT59" s="23"/>
      <c r="JU59" s="23"/>
      <c r="JV59" s="23"/>
      <c r="JW59" s="23"/>
      <c r="JX59" s="23"/>
      <c r="JY59" s="23"/>
      <c r="JZ59" s="23"/>
      <c r="KA59" s="23"/>
      <c r="KB59" s="23"/>
      <c r="KC59" s="23"/>
      <c r="KD59" s="23"/>
      <c r="KE59" s="23"/>
      <c r="KF59" s="23"/>
      <c r="KG59" s="23"/>
      <c r="KH59" s="23"/>
      <c r="KI59" s="23"/>
      <c r="KJ59" s="23"/>
      <c r="KK59" s="23"/>
      <c r="KL59" s="23"/>
      <c r="KM59" s="23"/>
      <c r="KN59" s="23"/>
      <c r="KO59" s="23"/>
      <c r="KP59" s="23"/>
      <c r="KQ59" s="23"/>
      <c r="KR59" s="23"/>
      <c r="KS59" s="23"/>
      <c r="KT59" s="23"/>
      <c r="KU59" s="23"/>
      <c r="KV59" s="23"/>
      <c r="KW59" s="23"/>
      <c r="KX59" s="23"/>
      <c r="KY59" s="23"/>
      <c r="KZ59" s="23"/>
      <c r="LA59" s="23"/>
      <c r="LB59" s="23"/>
      <c r="LC59" s="23"/>
      <c r="LD59" s="23"/>
      <c r="LE59" s="23"/>
      <c r="LF59" s="23"/>
      <c r="LG59" s="23"/>
      <c r="LH59" s="23"/>
      <c r="LI59" s="23"/>
      <c r="LJ59" s="23"/>
      <c r="LK59" s="23"/>
      <c r="LL59" s="23"/>
      <c r="LM59" s="23"/>
      <c r="LN59" s="23"/>
      <c r="LO59" s="23"/>
      <c r="LP59" s="23"/>
      <c r="LQ59" s="23"/>
      <c r="LR59" s="23"/>
      <c r="LS59" s="23"/>
      <c r="LT59" s="23"/>
      <c r="LU59" s="23"/>
      <c r="LV59" s="23"/>
      <c r="LW59" s="23"/>
      <c r="LX59" s="23"/>
      <c r="LY59" s="23"/>
      <c r="LZ59" s="23"/>
      <c r="MA59" s="23"/>
      <c r="MB59" s="23"/>
      <c r="MC59" s="23"/>
      <c r="MD59" s="23"/>
      <c r="ME59" s="23"/>
      <c r="MF59" s="23"/>
      <c r="MG59" s="23"/>
      <c r="MH59" s="23"/>
      <c r="MI59" s="23"/>
      <c r="MJ59" s="23"/>
      <c r="MK59" s="23"/>
      <c r="ML59" s="23"/>
      <c r="MM59" s="23"/>
      <c r="MN59" s="23"/>
      <c r="MO59" s="23"/>
      <c r="MP59" s="23"/>
      <c r="MQ59" s="23"/>
      <c r="MR59" s="23"/>
      <c r="MS59" s="23"/>
      <c r="MT59" s="23"/>
      <c r="MU59" s="23"/>
      <c r="MV59" s="23"/>
      <c r="MW59" s="23"/>
      <c r="MX59" s="23"/>
      <c r="MY59" s="23"/>
      <c r="MZ59" s="23"/>
      <c r="NA59" s="23"/>
      <c r="NB59" s="23"/>
      <c r="NC59" s="23"/>
      <c r="ND59" s="23"/>
      <c r="NE59" s="23"/>
    </row>
    <row r="60" spans="1:369" ht="20" customHeight="1" x14ac:dyDescent="0.15">
      <c r="A60" s="155"/>
      <c r="B60" s="156"/>
      <c r="C60" s="25" t="s">
        <v>11</v>
      </c>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row>
    <row r="61" spans="1:369" ht="20" customHeight="1" x14ac:dyDescent="0.15">
      <c r="A61" s="157"/>
      <c r="B61" s="158"/>
      <c r="C61" s="25" t="s">
        <v>12</v>
      </c>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row>
    <row r="62" spans="1:369" ht="20" customHeight="1" x14ac:dyDescent="0.15">
      <c r="A62" s="153" t="s">
        <v>24</v>
      </c>
      <c r="B62" s="154"/>
      <c r="C62" s="25" t="s">
        <v>10</v>
      </c>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c r="IV62" s="23"/>
      <c r="IW62" s="23"/>
      <c r="IX62" s="23"/>
      <c r="IY62" s="23"/>
      <c r="IZ62" s="23"/>
      <c r="JA62" s="23"/>
      <c r="JB62" s="23"/>
      <c r="JC62" s="23"/>
      <c r="JD62" s="23"/>
      <c r="JE62" s="23"/>
      <c r="JF62" s="23"/>
      <c r="JG62" s="23"/>
      <c r="JH62" s="23"/>
      <c r="JI62" s="23"/>
      <c r="JJ62" s="23"/>
      <c r="JK62" s="23"/>
      <c r="JL62" s="23"/>
      <c r="JM62" s="23"/>
      <c r="JN62" s="23"/>
      <c r="JO62" s="23"/>
      <c r="JP62" s="23"/>
      <c r="JQ62" s="23"/>
      <c r="JR62" s="23"/>
      <c r="JS62" s="23"/>
      <c r="JT62" s="23"/>
      <c r="JU62" s="23"/>
      <c r="JV62" s="23"/>
      <c r="JW62" s="23"/>
      <c r="JX62" s="23"/>
      <c r="JY62" s="23"/>
      <c r="JZ62" s="23"/>
      <c r="KA62" s="23"/>
      <c r="KB62" s="23"/>
      <c r="KC62" s="23"/>
      <c r="KD62" s="23"/>
      <c r="KE62" s="23"/>
      <c r="KF62" s="23"/>
      <c r="KG62" s="23"/>
      <c r="KH62" s="23"/>
      <c r="KI62" s="23"/>
      <c r="KJ62" s="23"/>
      <c r="KK62" s="23"/>
      <c r="KL62" s="23"/>
      <c r="KM62" s="23"/>
      <c r="KN62" s="23"/>
      <c r="KO62" s="23"/>
      <c r="KP62" s="23"/>
      <c r="KQ62" s="23"/>
      <c r="KR62" s="23"/>
      <c r="KS62" s="23"/>
      <c r="KT62" s="23"/>
      <c r="KU62" s="23"/>
      <c r="KV62" s="23"/>
      <c r="KW62" s="23"/>
      <c r="KX62" s="23"/>
      <c r="KY62" s="23"/>
      <c r="KZ62" s="23"/>
      <c r="LA62" s="23"/>
      <c r="LB62" s="23"/>
      <c r="LC62" s="23"/>
      <c r="LD62" s="23"/>
      <c r="LE62" s="23"/>
      <c r="LF62" s="23"/>
      <c r="LG62" s="23"/>
      <c r="LH62" s="23"/>
      <c r="LI62" s="23"/>
      <c r="LJ62" s="23"/>
      <c r="LK62" s="23"/>
      <c r="LL62" s="23"/>
      <c r="LM62" s="23"/>
      <c r="LN62" s="23"/>
      <c r="LO62" s="23"/>
      <c r="LP62" s="23"/>
      <c r="LQ62" s="23"/>
      <c r="LR62" s="23"/>
      <c r="LS62" s="23"/>
      <c r="LT62" s="23"/>
      <c r="LU62" s="23"/>
      <c r="LV62" s="23"/>
      <c r="LW62" s="23"/>
      <c r="LX62" s="23"/>
      <c r="LY62" s="23"/>
      <c r="LZ62" s="23"/>
      <c r="MA62" s="23"/>
      <c r="MB62" s="23"/>
      <c r="MC62" s="23"/>
      <c r="MD62" s="23"/>
      <c r="ME62" s="23"/>
      <c r="MF62" s="23"/>
      <c r="MG62" s="23"/>
      <c r="MH62" s="23"/>
      <c r="MI62" s="23"/>
      <c r="MJ62" s="23"/>
      <c r="MK62" s="23"/>
      <c r="ML62" s="23"/>
      <c r="MM62" s="23"/>
      <c r="MN62" s="23"/>
      <c r="MO62" s="23"/>
      <c r="MP62" s="23"/>
      <c r="MQ62" s="23"/>
      <c r="MR62" s="23"/>
      <c r="MS62" s="23"/>
      <c r="MT62" s="23"/>
      <c r="MU62" s="23"/>
      <c r="MV62" s="23"/>
      <c r="MW62" s="23"/>
      <c r="MX62" s="23"/>
      <c r="MY62" s="23"/>
      <c r="MZ62" s="23"/>
      <c r="NA62" s="23"/>
      <c r="NB62" s="23"/>
      <c r="NC62" s="23"/>
      <c r="ND62" s="23"/>
      <c r="NE62" s="23"/>
    </row>
    <row r="63" spans="1:369" ht="20" customHeight="1" x14ac:dyDescent="0.15">
      <c r="A63" s="155"/>
      <c r="B63" s="156"/>
      <c r="C63" s="25" t="s">
        <v>11</v>
      </c>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c r="IW63" s="23"/>
      <c r="IX63" s="23"/>
      <c r="IY63" s="23"/>
      <c r="IZ63" s="23"/>
      <c r="JA63" s="23"/>
      <c r="JB63" s="23"/>
      <c r="JC63" s="23"/>
      <c r="JD63" s="23"/>
      <c r="JE63" s="23"/>
      <c r="JF63" s="23"/>
      <c r="JG63" s="23"/>
      <c r="JH63" s="23"/>
      <c r="JI63" s="23"/>
      <c r="JJ63" s="23"/>
      <c r="JK63" s="23"/>
      <c r="JL63" s="23"/>
      <c r="JM63" s="23"/>
      <c r="JN63" s="23"/>
      <c r="JO63" s="23"/>
      <c r="JP63" s="23"/>
      <c r="JQ63" s="23"/>
      <c r="JR63" s="23"/>
      <c r="JS63" s="23"/>
      <c r="JT63" s="23"/>
      <c r="JU63" s="23"/>
      <c r="JV63" s="23"/>
      <c r="JW63" s="23"/>
      <c r="JX63" s="23"/>
      <c r="JY63" s="23"/>
      <c r="JZ63" s="23"/>
      <c r="KA63" s="23"/>
      <c r="KB63" s="23"/>
      <c r="KC63" s="23"/>
      <c r="KD63" s="23"/>
      <c r="KE63" s="23"/>
      <c r="KF63" s="23"/>
      <c r="KG63" s="23"/>
      <c r="KH63" s="23"/>
      <c r="KI63" s="23"/>
      <c r="KJ63" s="23"/>
      <c r="KK63" s="23"/>
      <c r="KL63" s="23"/>
      <c r="KM63" s="23"/>
      <c r="KN63" s="23"/>
      <c r="KO63" s="23"/>
      <c r="KP63" s="23"/>
      <c r="KQ63" s="23"/>
      <c r="KR63" s="23"/>
      <c r="KS63" s="23"/>
      <c r="KT63" s="23"/>
      <c r="KU63" s="23"/>
      <c r="KV63" s="23"/>
      <c r="KW63" s="23"/>
      <c r="KX63" s="23"/>
      <c r="KY63" s="23"/>
      <c r="KZ63" s="23"/>
      <c r="LA63" s="23"/>
      <c r="LB63" s="23"/>
      <c r="LC63" s="23"/>
      <c r="LD63" s="23"/>
      <c r="LE63" s="23"/>
      <c r="LF63" s="23"/>
      <c r="LG63" s="23"/>
      <c r="LH63" s="23"/>
      <c r="LI63" s="23"/>
      <c r="LJ63" s="23"/>
      <c r="LK63" s="23"/>
      <c r="LL63" s="23"/>
      <c r="LM63" s="23"/>
      <c r="LN63" s="23"/>
      <c r="LO63" s="23"/>
      <c r="LP63" s="23"/>
      <c r="LQ63" s="23"/>
      <c r="LR63" s="23"/>
      <c r="LS63" s="23"/>
      <c r="LT63" s="23"/>
      <c r="LU63" s="23"/>
      <c r="LV63" s="23"/>
      <c r="LW63" s="23"/>
      <c r="LX63" s="23"/>
      <c r="LY63" s="23"/>
      <c r="LZ63" s="23"/>
      <c r="MA63" s="23"/>
      <c r="MB63" s="23"/>
      <c r="MC63" s="23"/>
      <c r="MD63" s="23"/>
      <c r="ME63" s="23"/>
      <c r="MF63" s="23"/>
      <c r="MG63" s="23"/>
      <c r="MH63" s="23"/>
      <c r="MI63" s="23"/>
      <c r="MJ63" s="23"/>
      <c r="MK63" s="23"/>
      <c r="ML63" s="23"/>
      <c r="MM63" s="23"/>
      <c r="MN63" s="23"/>
      <c r="MO63" s="23"/>
      <c r="MP63" s="23"/>
      <c r="MQ63" s="23"/>
      <c r="MR63" s="23"/>
      <c r="MS63" s="23"/>
      <c r="MT63" s="23"/>
      <c r="MU63" s="23"/>
      <c r="MV63" s="23"/>
      <c r="MW63" s="23"/>
      <c r="MX63" s="23"/>
      <c r="MY63" s="23"/>
      <c r="MZ63" s="23"/>
      <c r="NA63" s="23"/>
      <c r="NB63" s="23"/>
      <c r="NC63" s="23"/>
      <c r="ND63" s="23"/>
      <c r="NE63" s="23"/>
    </row>
    <row r="64" spans="1:369" ht="20" customHeight="1" x14ac:dyDescent="0.15">
      <c r="A64" s="157"/>
      <c r="B64" s="158"/>
      <c r="C64" s="25" t="s">
        <v>12</v>
      </c>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c r="IW64" s="23"/>
      <c r="IX64" s="23"/>
      <c r="IY64" s="23"/>
      <c r="IZ64" s="23"/>
      <c r="JA64" s="23"/>
      <c r="JB64" s="23"/>
      <c r="JC64" s="23"/>
      <c r="JD64" s="23"/>
      <c r="JE64" s="23"/>
      <c r="JF64" s="23"/>
      <c r="JG64" s="23"/>
      <c r="JH64" s="23"/>
      <c r="JI64" s="23"/>
      <c r="JJ64" s="23"/>
      <c r="JK64" s="23"/>
      <c r="JL64" s="23"/>
      <c r="JM64" s="23"/>
      <c r="JN64" s="23"/>
      <c r="JO64" s="23"/>
      <c r="JP64" s="23"/>
      <c r="JQ64" s="23"/>
      <c r="JR64" s="23"/>
      <c r="JS64" s="23"/>
      <c r="JT64" s="23"/>
      <c r="JU64" s="23"/>
      <c r="JV64" s="23"/>
      <c r="JW64" s="23"/>
      <c r="JX64" s="23"/>
      <c r="JY64" s="23"/>
      <c r="JZ64" s="23"/>
      <c r="KA64" s="23"/>
      <c r="KB64" s="23"/>
      <c r="KC64" s="23"/>
      <c r="KD64" s="23"/>
      <c r="KE64" s="23"/>
      <c r="KF64" s="23"/>
      <c r="KG64" s="23"/>
      <c r="KH64" s="23"/>
      <c r="KI64" s="23"/>
      <c r="KJ64" s="23"/>
      <c r="KK64" s="23"/>
      <c r="KL64" s="23"/>
      <c r="KM64" s="23"/>
      <c r="KN64" s="23"/>
      <c r="KO64" s="23"/>
      <c r="KP64" s="23"/>
      <c r="KQ64" s="23"/>
      <c r="KR64" s="23"/>
      <c r="KS64" s="23"/>
      <c r="KT64" s="23"/>
      <c r="KU64" s="23"/>
      <c r="KV64" s="23"/>
      <c r="KW64" s="23"/>
      <c r="KX64" s="23"/>
      <c r="KY64" s="23"/>
      <c r="KZ64" s="23"/>
      <c r="LA64" s="23"/>
      <c r="LB64" s="23"/>
      <c r="LC64" s="23"/>
      <c r="LD64" s="23"/>
      <c r="LE64" s="23"/>
      <c r="LF64" s="23"/>
      <c r="LG64" s="23"/>
      <c r="LH64" s="23"/>
      <c r="LI64" s="23"/>
      <c r="LJ64" s="23"/>
      <c r="LK64" s="23"/>
      <c r="LL64" s="23"/>
      <c r="LM64" s="23"/>
      <c r="LN64" s="23"/>
      <c r="LO64" s="23"/>
      <c r="LP64" s="23"/>
      <c r="LQ64" s="23"/>
      <c r="LR64" s="23"/>
      <c r="LS64" s="23"/>
      <c r="LT64" s="23"/>
      <c r="LU64" s="23"/>
      <c r="LV64" s="23"/>
      <c r="LW64" s="23"/>
      <c r="LX64" s="23"/>
      <c r="LY64" s="23"/>
      <c r="LZ64" s="23"/>
      <c r="MA64" s="23"/>
      <c r="MB64" s="23"/>
      <c r="MC64" s="23"/>
      <c r="MD64" s="23"/>
      <c r="ME64" s="23"/>
      <c r="MF64" s="23"/>
      <c r="MG64" s="23"/>
      <c r="MH64" s="23"/>
      <c r="MI64" s="23"/>
      <c r="MJ64" s="23"/>
      <c r="MK64" s="23"/>
      <c r="ML64" s="23"/>
      <c r="MM64" s="23"/>
      <c r="MN64" s="23"/>
      <c r="MO64" s="23"/>
      <c r="MP64" s="23"/>
      <c r="MQ64" s="23"/>
      <c r="MR64" s="23"/>
      <c r="MS64" s="23"/>
      <c r="MT64" s="23"/>
      <c r="MU64" s="23"/>
      <c r="MV64" s="23"/>
      <c r="MW64" s="23"/>
      <c r="MX64" s="23"/>
      <c r="MY64" s="23"/>
      <c r="MZ64" s="23"/>
      <c r="NA64" s="23"/>
      <c r="NB64" s="23"/>
      <c r="NC64" s="23"/>
      <c r="ND64" s="23"/>
      <c r="NE64" s="23"/>
    </row>
    <row r="65" spans="1:369" ht="20" customHeight="1" x14ac:dyDescent="0.15">
      <c r="A65" s="153" t="s">
        <v>25</v>
      </c>
      <c r="B65" s="154"/>
      <c r="C65" s="25" t="s">
        <v>10</v>
      </c>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c r="IV65" s="23"/>
      <c r="IW65" s="23"/>
      <c r="IX65" s="23"/>
      <c r="IY65" s="23"/>
      <c r="IZ65" s="23"/>
      <c r="JA65" s="23"/>
      <c r="JB65" s="23"/>
      <c r="JC65" s="23"/>
      <c r="JD65" s="23"/>
      <c r="JE65" s="23"/>
      <c r="JF65" s="23"/>
      <c r="JG65" s="23"/>
      <c r="JH65" s="23"/>
      <c r="JI65" s="23"/>
      <c r="JJ65" s="23"/>
      <c r="JK65" s="23"/>
      <c r="JL65" s="23"/>
      <c r="JM65" s="23"/>
      <c r="JN65" s="23"/>
      <c r="JO65" s="23"/>
      <c r="JP65" s="23"/>
      <c r="JQ65" s="23"/>
      <c r="JR65" s="23"/>
      <c r="JS65" s="23"/>
      <c r="JT65" s="23"/>
      <c r="JU65" s="23"/>
      <c r="JV65" s="23"/>
      <c r="JW65" s="23"/>
      <c r="JX65" s="23"/>
      <c r="JY65" s="23"/>
      <c r="JZ65" s="23"/>
      <c r="KA65" s="23"/>
      <c r="KB65" s="23"/>
      <c r="KC65" s="23"/>
      <c r="KD65" s="23"/>
      <c r="KE65" s="23"/>
      <c r="KF65" s="23"/>
      <c r="KG65" s="23"/>
      <c r="KH65" s="23"/>
      <c r="KI65" s="23"/>
      <c r="KJ65" s="23"/>
      <c r="KK65" s="23"/>
      <c r="KL65" s="23"/>
      <c r="KM65" s="23"/>
      <c r="KN65" s="23"/>
      <c r="KO65" s="23"/>
      <c r="KP65" s="23"/>
      <c r="KQ65" s="23"/>
      <c r="KR65" s="23"/>
      <c r="KS65" s="23"/>
      <c r="KT65" s="23"/>
      <c r="KU65" s="23"/>
      <c r="KV65" s="23"/>
      <c r="KW65" s="23"/>
      <c r="KX65" s="23"/>
      <c r="KY65" s="23"/>
      <c r="KZ65" s="23"/>
      <c r="LA65" s="23"/>
      <c r="LB65" s="23"/>
      <c r="LC65" s="23"/>
      <c r="LD65" s="23"/>
      <c r="LE65" s="23"/>
      <c r="LF65" s="23"/>
      <c r="LG65" s="23"/>
      <c r="LH65" s="23"/>
      <c r="LI65" s="23"/>
      <c r="LJ65" s="23"/>
      <c r="LK65" s="23"/>
      <c r="LL65" s="23"/>
      <c r="LM65" s="23"/>
      <c r="LN65" s="23"/>
      <c r="LO65" s="23"/>
      <c r="LP65" s="23"/>
      <c r="LQ65" s="23"/>
      <c r="LR65" s="23"/>
      <c r="LS65" s="23"/>
      <c r="LT65" s="23"/>
      <c r="LU65" s="23"/>
      <c r="LV65" s="23"/>
      <c r="LW65" s="23"/>
      <c r="LX65" s="23"/>
      <c r="LY65" s="23"/>
      <c r="LZ65" s="23"/>
      <c r="MA65" s="23"/>
      <c r="MB65" s="23"/>
      <c r="MC65" s="23"/>
      <c r="MD65" s="23"/>
      <c r="ME65" s="23"/>
      <c r="MF65" s="23"/>
      <c r="MG65" s="23"/>
      <c r="MH65" s="23"/>
      <c r="MI65" s="23"/>
      <c r="MJ65" s="23"/>
      <c r="MK65" s="23"/>
      <c r="ML65" s="23"/>
      <c r="MM65" s="23"/>
      <c r="MN65" s="23"/>
      <c r="MO65" s="23"/>
      <c r="MP65" s="23"/>
      <c r="MQ65" s="23"/>
      <c r="MR65" s="23"/>
      <c r="MS65" s="23"/>
      <c r="MT65" s="23"/>
      <c r="MU65" s="23"/>
      <c r="MV65" s="23"/>
      <c r="MW65" s="23"/>
      <c r="MX65" s="23"/>
      <c r="MY65" s="23"/>
      <c r="MZ65" s="23"/>
      <c r="NA65" s="23"/>
      <c r="NB65" s="23"/>
      <c r="NC65" s="23"/>
      <c r="ND65" s="23"/>
      <c r="NE65" s="23"/>
    </row>
    <row r="66" spans="1:369" ht="20" customHeight="1" x14ac:dyDescent="0.15">
      <c r="A66" s="155"/>
      <c r="B66" s="156"/>
      <c r="C66" s="25" t="s">
        <v>11</v>
      </c>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c r="IV66" s="23"/>
      <c r="IW66" s="23"/>
      <c r="IX66" s="23"/>
      <c r="IY66" s="23"/>
      <c r="IZ66" s="23"/>
      <c r="JA66" s="23"/>
      <c r="JB66" s="23"/>
      <c r="JC66" s="23"/>
      <c r="JD66" s="23"/>
      <c r="JE66" s="23"/>
      <c r="JF66" s="23"/>
      <c r="JG66" s="23"/>
      <c r="JH66" s="23"/>
      <c r="JI66" s="23"/>
      <c r="JJ66" s="23"/>
      <c r="JK66" s="23"/>
      <c r="JL66" s="23"/>
      <c r="JM66" s="23"/>
      <c r="JN66" s="23"/>
      <c r="JO66" s="23"/>
      <c r="JP66" s="23"/>
      <c r="JQ66" s="23"/>
      <c r="JR66" s="23"/>
      <c r="JS66" s="23"/>
      <c r="JT66" s="23"/>
      <c r="JU66" s="23"/>
      <c r="JV66" s="23"/>
      <c r="JW66" s="23"/>
      <c r="JX66" s="23"/>
      <c r="JY66" s="23"/>
      <c r="JZ66" s="23"/>
      <c r="KA66" s="23"/>
      <c r="KB66" s="23"/>
      <c r="KC66" s="23"/>
      <c r="KD66" s="23"/>
      <c r="KE66" s="23"/>
      <c r="KF66" s="23"/>
      <c r="KG66" s="23"/>
      <c r="KH66" s="23"/>
      <c r="KI66" s="23"/>
      <c r="KJ66" s="23"/>
      <c r="KK66" s="23"/>
      <c r="KL66" s="23"/>
      <c r="KM66" s="23"/>
      <c r="KN66" s="23"/>
      <c r="KO66" s="23"/>
      <c r="KP66" s="23"/>
      <c r="KQ66" s="23"/>
      <c r="KR66" s="23"/>
      <c r="KS66" s="23"/>
      <c r="KT66" s="23"/>
      <c r="KU66" s="23"/>
      <c r="KV66" s="23"/>
      <c r="KW66" s="23"/>
      <c r="KX66" s="23"/>
      <c r="KY66" s="23"/>
      <c r="KZ66" s="23"/>
      <c r="LA66" s="23"/>
      <c r="LB66" s="23"/>
      <c r="LC66" s="23"/>
      <c r="LD66" s="23"/>
      <c r="LE66" s="23"/>
      <c r="LF66" s="23"/>
      <c r="LG66" s="23"/>
      <c r="LH66" s="23"/>
      <c r="LI66" s="23"/>
      <c r="LJ66" s="23"/>
      <c r="LK66" s="23"/>
      <c r="LL66" s="23"/>
      <c r="LM66" s="23"/>
      <c r="LN66" s="23"/>
      <c r="LO66" s="23"/>
      <c r="LP66" s="23"/>
      <c r="LQ66" s="23"/>
      <c r="LR66" s="23"/>
      <c r="LS66" s="23"/>
      <c r="LT66" s="23"/>
      <c r="LU66" s="23"/>
      <c r="LV66" s="23"/>
      <c r="LW66" s="23"/>
      <c r="LX66" s="23"/>
      <c r="LY66" s="23"/>
      <c r="LZ66" s="23"/>
      <c r="MA66" s="23"/>
      <c r="MB66" s="23"/>
      <c r="MC66" s="23"/>
      <c r="MD66" s="23"/>
      <c r="ME66" s="23"/>
      <c r="MF66" s="23"/>
      <c r="MG66" s="23"/>
      <c r="MH66" s="23"/>
      <c r="MI66" s="23"/>
      <c r="MJ66" s="23"/>
      <c r="MK66" s="23"/>
      <c r="ML66" s="23"/>
      <c r="MM66" s="23"/>
      <c r="MN66" s="23"/>
      <c r="MO66" s="23"/>
      <c r="MP66" s="23"/>
      <c r="MQ66" s="23"/>
      <c r="MR66" s="23"/>
      <c r="MS66" s="23"/>
      <c r="MT66" s="23"/>
      <c r="MU66" s="23"/>
      <c r="MV66" s="23"/>
      <c r="MW66" s="23"/>
      <c r="MX66" s="23"/>
      <c r="MY66" s="23"/>
      <c r="MZ66" s="23"/>
      <c r="NA66" s="23"/>
      <c r="NB66" s="23"/>
      <c r="NC66" s="23"/>
      <c r="ND66" s="23"/>
      <c r="NE66" s="23"/>
    </row>
    <row r="67" spans="1:369" ht="20" customHeight="1" x14ac:dyDescent="0.15">
      <c r="A67" s="157"/>
      <c r="B67" s="158"/>
      <c r="C67" s="25" t="s">
        <v>12</v>
      </c>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c r="IW67" s="23"/>
      <c r="IX67" s="23"/>
      <c r="IY67" s="23"/>
      <c r="IZ67" s="23"/>
      <c r="JA67" s="23"/>
      <c r="JB67" s="23"/>
      <c r="JC67" s="23"/>
      <c r="JD67" s="23"/>
      <c r="JE67" s="23"/>
      <c r="JF67" s="23"/>
      <c r="JG67" s="23"/>
      <c r="JH67" s="23"/>
      <c r="JI67" s="23"/>
      <c r="JJ67" s="23"/>
      <c r="JK67" s="23"/>
      <c r="JL67" s="23"/>
      <c r="JM67" s="23"/>
      <c r="JN67" s="23"/>
      <c r="JO67" s="23"/>
      <c r="JP67" s="23"/>
      <c r="JQ67" s="23"/>
      <c r="JR67" s="23"/>
      <c r="JS67" s="23"/>
      <c r="JT67" s="23"/>
      <c r="JU67" s="23"/>
      <c r="JV67" s="23"/>
      <c r="JW67" s="23"/>
      <c r="JX67" s="23"/>
      <c r="JY67" s="23"/>
      <c r="JZ67" s="23"/>
      <c r="KA67" s="23"/>
      <c r="KB67" s="23"/>
      <c r="KC67" s="23"/>
      <c r="KD67" s="23"/>
      <c r="KE67" s="23"/>
      <c r="KF67" s="23"/>
      <c r="KG67" s="23"/>
      <c r="KH67" s="23"/>
      <c r="KI67" s="23"/>
      <c r="KJ67" s="23"/>
      <c r="KK67" s="23"/>
      <c r="KL67" s="23"/>
      <c r="KM67" s="23"/>
      <c r="KN67" s="23"/>
      <c r="KO67" s="23"/>
      <c r="KP67" s="23"/>
      <c r="KQ67" s="23"/>
      <c r="KR67" s="23"/>
      <c r="KS67" s="23"/>
      <c r="KT67" s="23"/>
      <c r="KU67" s="23"/>
      <c r="KV67" s="23"/>
      <c r="KW67" s="23"/>
      <c r="KX67" s="23"/>
      <c r="KY67" s="23"/>
      <c r="KZ67" s="23"/>
      <c r="LA67" s="23"/>
      <c r="LB67" s="23"/>
      <c r="LC67" s="23"/>
      <c r="LD67" s="23"/>
      <c r="LE67" s="23"/>
      <c r="LF67" s="23"/>
      <c r="LG67" s="23"/>
      <c r="LH67" s="23"/>
      <c r="LI67" s="23"/>
      <c r="LJ67" s="23"/>
      <c r="LK67" s="23"/>
      <c r="LL67" s="23"/>
      <c r="LM67" s="23"/>
      <c r="LN67" s="23"/>
      <c r="LO67" s="23"/>
      <c r="LP67" s="23"/>
      <c r="LQ67" s="23"/>
      <c r="LR67" s="23"/>
      <c r="LS67" s="23"/>
      <c r="LT67" s="23"/>
      <c r="LU67" s="23"/>
      <c r="LV67" s="23"/>
      <c r="LW67" s="23"/>
      <c r="LX67" s="23"/>
      <c r="LY67" s="23"/>
      <c r="LZ67" s="23"/>
      <c r="MA67" s="23"/>
      <c r="MB67" s="23"/>
      <c r="MC67" s="23"/>
      <c r="MD67" s="23"/>
      <c r="ME67" s="23"/>
      <c r="MF67" s="23"/>
      <c r="MG67" s="23"/>
      <c r="MH67" s="23"/>
      <c r="MI67" s="23"/>
      <c r="MJ67" s="23"/>
      <c r="MK67" s="23"/>
      <c r="ML67" s="23"/>
      <c r="MM67" s="23"/>
      <c r="MN67" s="23"/>
      <c r="MO67" s="23"/>
      <c r="MP67" s="23"/>
      <c r="MQ67" s="23"/>
      <c r="MR67" s="23"/>
      <c r="MS67" s="23"/>
      <c r="MT67" s="23"/>
      <c r="MU67" s="23"/>
      <c r="MV67" s="23"/>
      <c r="MW67" s="23"/>
      <c r="MX67" s="23"/>
      <c r="MY67" s="23"/>
      <c r="MZ67" s="23"/>
      <c r="NA67" s="23"/>
      <c r="NB67" s="23"/>
      <c r="NC67" s="23"/>
      <c r="ND67" s="23"/>
      <c r="NE67" s="23"/>
    </row>
    <row r="68" spans="1:369" ht="20" customHeight="1" x14ac:dyDescent="0.15">
      <c r="A68" s="153" t="s">
        <v>26</v>
      </c>
      <c r="B68" s="154"/>
      <c r="C68" s="25" t="s">
        <v>10</v>
      </c>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23"/>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3"/>
      <c r="ND68" s="23"/>
      <c r="NE68" s="23"/>
    </row>
    <row r="69" spans="1:369" ht="20" customHeight="1" x14ac:dyDescent="0.15">
      <c r="A69" s="155"/>
      <c r="B69" s="156"/>
      <c r="C69" s="25" t="s">
        <v>11</v>
      </c>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c r="IW69" s="23"/>
      <c r="IX69" s="23"/>
      <c r="IY69" s="23"/>
      <c r="IZ69" s="23"/>
      <c r="JA69" s="23"/>
      <c r="JB69" s="23"/>
      <c r="JC69" s="23"/>
      <c r="JD69" s="23"/>
      <c r="JE69" s="23"/>
      <c r="JF69" s="23"/>
      <c r="JG69" s="23"/>
      <c r="JH69" s="23"/>
      <c r="JI69" s="23"/>
      <c r="JJ69" s="23"/>
      <c r="JK69" s="23"/>
      <c r="JL69" s="23"/>
      <c r="JM69" s="23"/>
      <c r="JN69" s="23"/>
      <c r="JO69" s="23"/>
      <c r="JP69" s="23"/>
      <c r="JQ69" s="23"/>
      <c r="JR69" s="23"/>
      <c r="JS69" s="23"/>
      <c r="JT69" s="23"/>
      <c r="JU69" s="23"/>
      <c r="JV69" s="23"/>
      <c r="JW69" s="23"/>
      <c r="JX69" s="23"/>
      <c r="JY69" s="23"/>
      <c r="JZ69" s="23"/>
      <c r="KA69" s="23"/>
      <c r="KB69" s="23"/>
      <c r="KC69" s="23"/>
      <c r="KD69" s="23"/>
      <c r="KE69" s="23"/>
      <c r="KF69" s="23"/>
      <c r="KG69" s="23"/>
      <c r="KH69" s="23"/>
      <c r="KI69" s="23"/>
      <c r="KJ69" s="23"/>
      <c r="KK69" s="23"/>
      <c r="KL69" s="23"/>
      <c r="KM69" s="23"/>
      <c r="KN69" s="23"/>
      <c r="KO69" s="23"/>
      <c r="KP69" s="23"/>
      <c r="KQ69" s="23"/>
      <c r="KR69" s="23"/>
      <c r="KS69" s="23"/>
      <c r="KT69" s="23"/>
      <c r="KU69" s="23"/>
      <c r="KV69" s="23"/>
      <c r="KW69" s="23"/>
      <c r="KX69" s="23"/>
      <c r="KY69" s="23"/>
      <c r="KZ69" s="23"/>
      <c r="LA69" s="23"/>
      <c r="LB69" s="23"/>
      <c r="LC69" s="23"/>
      <c r="LD69" s="23"/>
      <c r="LE69" s="23"/>
      <c r="LF69" s="23"/>
      <c r="LG69" s="23"/>
      <c r="LH69" s="23"/>
      <c r="LI69" s="23"/>
      <c r="LJ69" s="23"/>
      <c r="LK69" s="23"/>
      <c r="LL69" s="23"/>
      <c r="LM69" s="23"/>
      <c r="LN69" s="23"/>
      <c r="LO69" s="23"/>
      <c r="LP69" s="23"/>
      <c r="LQ69" s="23"/>
      <c r="LR69" s="23"/>
      <c r="LS69" s="23"/>
      <c r="LT69" s="23"/>
      <c r="LU69" s="23"/>
      <c r="LV69" s="23"/>
      <c r="LW69" s="23"/>
      <c r="LX69" s="23"/>
      <c r="LY69" s="23"/>
      <c r="LZ69" s="23"/>
      <c r="MA69" s="23"/>
      <c r="MB69" s="23"/>
      <c r="MC69" s="23"/>
      <c r="MD69" s="23"/>
      <c r="ME69" s="23"/>
      <c r="MF69" s="23"/>
      <c r="MG69" s="23"/>
      <c r="MH69" s="23"/>
      <c r="MI69" s="23"/>
      <c r="MJ69" s="23"/>
      <c r="MK69" s="23"/>
      <c r="ML69" s="23"/>
      <c r="MM69" s="23"/>
      <c r="MN69" s="23"/>
      <c r="MO69" s="23"/>
      <c r="MP69" s="23"/>
      <c r="MQ69" s="23"/>
      <c r="MR69" s="23"/>
      <c r="MS69" s="23"/>
      <c r="MT69" s="23"/>
      <c r="MU69" s="23"/>
      <c r="MV69" s="23"/>
      <c r="MW69" s="23"/>
      <c r="MX69" s="23"/>
      <c r="MY69" s="23"/>
      <c r="MZ69" s="23"/>
      <c r="NA69" s="23"/>
      <c r="NB69" s="23"/>
      <c r="NC69" s="23"/>
      <c r="ND69" s="23"/>
      <c r="NE69" s="23"/>
    </row>
    <row r="70" spans="1:369" ht="20" customHeight="1" x14ac:dyDescent="0.15">
      <c r="A70" s="157"/>
      <c r="B70" s="158"/>
      <c r="C70" s="25" t="s">
        <v>12</v>
      </c>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c r="IW70" s="23"/>
      <c r="IX70" s="23"/>
      <c r="IY70" s="23"/>
      <c r="IZ70" s="23"/>
      <c r="JA70" s="23"/>
      <c r="JB70" s="23"/>
      <c r="JC70" s="23"/>
      <c r="JD70" s="23"/>
      <c r="JE70" s="23"/>
      <c r="JF70" s="23"/>
      <c r="JG70" s="23"/>
      <c r="JH70" s="23"/>
      <c r="JI70" s="23"/>
      <c r="JJ70" s="23"/>
      <c r="JK70" s="23"/>
      <c r="JL70" s="23"/>
      <c r="JM70" s="23"/>
      <c r="JN70" s="23"/>
      <c r="JO70" s="23"/>
      <c r="JP70" s="23"/>
      <c r="JQ70" s="23"/>
      <c r="JR70" s="23"/>
      <c r="JS70" s="23"/>
      <c r="JT70" s="23"/>
      <c r="JU70" s="23"/>
      <c r="JV70" s="23"/>
      <c r="JW70" s="23"/>
      <c r="JX70" s="23"/>
      <c r="JY70" s="23"/>
      <c r="JZ70" s="23"/>
      <c r="KA70" s="23"/>
      <c r="KB70" s="23"/>
      <c r="KC70" s="23"/>
      <c r="KD70" s="23"/>
      <c r="KE70" s="23"/>
      <c r="KF70" s="23"/>
      <c r="KG70" s="23"/>
      <c r="KH70" s="23"/>
      <c r="KI70" s="23"/>
      <c r="KJ70" s="23"/>
      <c r="KK70" s="23"/>
      <c r="KL70" s="23"/>
      <c r="KM70" s="23"/>
      <c r="KN70" s="23"/>
      <c r="KO70" s="23"/>
      <c r="KP70" s="23"/>
      <c r="KQ70" s="23"/>
      <c r="KR70" s="23"/>
      <c r="KS70" s="23"/>
      <c r="KT70" s="23"/>
      <c r="KU70" s="23"/>
      <c r="KV70" s="23"/>
      <c r="KW70" s="23"/>
      <c r="KX70" s="23"/>
      <c r="KY70" s="23"/>
      <c r="KZ70" s="23"/>
      <c r="LA70" s="23"/>
      <c r="LB70" s="23"/>
      <c r="LC70" s="23"/>
      <c r="LD70" s="23"/>
      <c r="LE70" s="23"/>
      <c r="LF70" s="23"/>
      <c r="LG70" s="23"/>
      <c r="LH70" s="23"/>
      <c r="LI70" s="23"/>
      <c r="LJ70" s="23"/>
      <c r="LK70" s="23"/>
      <c r="LL70" s="23"/>
      <c r="LM70" s="23"/>
      <c r="LN70" s="23"/>
      <c r="LO70" s="23"/>
      <c r="LP70" s="23"/>
      <c r="LQ70" s="23"/>
      <c r="LR70" s="23"/>
      <c r="LS70" s="23"/>
      <c r="LT70" s="23"/>
      <c r="LU70" s="23"/>
      <c r="LV70" s="23"/>
      <c r="LW70" s="23"/>
      <c r="LX70" s="23"/>
      <c r="LY70" s="23"/>
      <c r="LZ70" s="23"/>
      <c r="MA70" s="23"/>
      <c r="MB70" s="23"/>
      <c r="MC70" s="23"/>
      <c r="MD70" s="23"/>
      <c r="ME70" s="23"/>
      <c r="MF70" s="23"/>
      <c r="MG70" s="23"/>
      <c r="MH70" s="23"/>
      <c r="MI70" s="23"/>
      <c r="MJ70" s="23"/>
      <c r="MK70" s="23"/>
      <c r="ML70" s="23"/>
      <c r="MM70" s="23"/>
      <c r="MN70" s="23"/>
      <c r="MO70" s="23"/>
      <c r="MP70" s="23"/>
      <c r="MQ70" s="23"/>
      <c r="MR70" s="23"/>
      <c r="MS70" s="23"/>
      <c r="MT70" s="23"/>
      <c r="MU70" s="23"/>
      <c r="MV70" s="23"/>
      <c r="MW70" s="23"/>
      <c r="MX70" s="23"/>
      <c r="MY70" s="23"/>
      <c r="MZ70" s="23"/>
      <c r="NA70" s="23"/>
      <c r="NB70" s="23"/>
      <c r="NC70" s="23"/>
      <c r="ND70" s="23"/>
      <c r="NE70" s="23"/>
    </row>
    <row r="71" spans="1:369" ht="20" customHeight="1" x14ac:dyDescent="0.15">
      <c r="A71" s="153" t="s">
        <v>27</v>
      </c>
      <c r="B71" s="154"/>
      <c r="C71" s="25" t="s">
        <v>10</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c r="IW71" s="23"/>
      <c r="IX71" s="23"/>
      <c r="IY71" s="23"/>
      <c r="IZ71" s="23"/>
      <c r="JA71" s="23"/>
      <c r="JB71" s="23"/>
      <c r="JC71" s="23"/>
      <c r="JD71" s="23"/>
      <c r="JE71" s="23"/>
      <c r="JF71" s="23"/>
      <c r="JG71" s="23"/>
      <c r="JH71" s="23"/>
      <c r="JI71" s="23"/>
      <c r="JJ71" s="23"/>
      <c r="JK71" s="23"/>
      <c r="JL71" s="23"/>
      <c r="JM71" s="23"/>
      <c r="JN71" s="23"/>
      <c r="JO71" s="23"/>
      <c r="JP71" s="23"/>
      <c r="JQ71" s="23"/>
      <c r="JR71" s="23"/>
      <c r="JS71" s="23"/>
      <c r="JT71" s="23"/>
      <c r="JU71" s="23"/>
      <c r="JV71" s="23"/>
      <c r="JW71" s="23"/>
      <c r="JX71" s="23"/>
      <c r="JY71" s="23"/>
      <c r="JZ71" s="23"/>
      <c r="KA71" s="23"/>
      <c r="KB71" s="23"/>
      <c r="KC71" s="23"/>
      <c r="KD71" s="23"/>
      <c r="KE71" s="23"/>
      <c r="KF71" s="23"/>
      <c r="KG71" s="23"/>
      <c r="KH71" s="23"/>
      <c r="KI71" s="23"/>
      <c r="KJ71" s="23"/>
      <c r="KK71" s="23"/>
      <c r="KL71" s="23"/>
      <c r="KM71" s="23"/>
      <c r="KN71" s="23"/>
      <c r="KO71" s="23"/>
      <c r="KP71" s="23"/>
      <c r="KQ71" s="23"/>
      <c r="KR71" s="23"/>
      <c r="KS71" s="23"/>
      <c r="KT71" s="23"/>
      <c r="KU71" s="23"/>
      <c r="KV71" s="23"/>
      <c r="KW71" s="23"/>
      <c r="KX71" s="23"/>
      <c r="KY71" s="23"/>
      <c r="KZ71" s="23"/>
      <c r="LA71" s="23"/>
      <c r="LB71" s="23"/>
      <c r="LC71" s="23"/>
      <c r="LD71" s="23"/>
      <c r="LE71" s="23"/>
      <c r="LF71" s="23"/>
      <c r="LG71" s="23"/>
      <c r="LH71" s="23"/>
      <c r="LI71" s="23"/>
      <c r="LJ71" s="23"/>
      <c r="LK71" s="23"/>
      <c r="LL71" s="23"/>
      <c r="LM71" s="23"/>
      <c r="LN71" s="23"/>
      <c r="LO71" s="23"/>
      <c r="LP71" s="23"/>
      <c r="LQ71" s="23"/>
      <c r="LR71" s="23"/>
      <c r="LS71" s="23"/>
      <c r="LT71" s="23"/>
      <c r="LU71" s="23"/>
      <c r="LV71" s="23"/>
      <c r="LW71" s="23"/>
      <c r="LX71" s="23"/>
      <c r="LY71" s="23"/>
      <c r="LZ71" s="23"/>
      <c r="MA71" s="23"/>
      <c r="MB71" s="23"/>
      <c r="MC71" s="23"/>
      <c r="MD71" s="23"/>
      <c r="ME71" s="23"/>
      <c r="MF71" s="23"/>
      <c r="MG71" s="23"/>
      <c r="MH71" s="23"/>
      <c r="MI71" s="23"/>
      <c r="MJ71" s="23"/>
      <c r="MK71" s="23"/>
      <c r="ML71" s="23"/>
      <c r="MM71" s="23"/>
      <c r="MN71" s="23"/>
      <c r="MO71" s="23"/>
      <c r="MP71" s="23"/>
      <c r="MQ71" s="23"/>
      <c r="MR71" s="23"/>
      <c r="MS71" s="23"/>
      <c r="MT71" s="23"/>
      <c r="MU71" s="23"/>
      <c r="MV71" s="23"/>
      <c r="MW71" s="23"/>
      <c r="MX71" s="23"/>
      <c r="MY71" s="23"/>
      <c r="MZ71" s="23"/>
      <c r="NA71" s="23"/>
      <c r="NB71" s="23"/>
      <c r="NC71" s="23"/>
      <c r="ND71" s="23"/>
      <c r="NE71" s="23"/>
    </row>
    <row r="72" spans="1:369" ht="20" customHeight="1" x14ac:dyDescent="0.15">
      <c r="A72" s="155"/>
      <c r="B72" s="156"/>
      <c r="C72" s="25" t="s">
        <v>11</v>
      </c>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c r="IW72" s="23"/>
      <c r="IX72" s="23"/>
      <c r="IY72" s="23"/>
      <c r="IZ72" s="23"/>
      <c r="JA72" s="23"/>
      <c r="JB72" s="23"/>
      <c r="JC72" s="23"/>
      <c r="JD72" s="23"/>
      <c r="JE72" s="23"/>
      <c r="JF72" s="23"/>
      <c r="JG72" s="23"/>
      <c r="JH72" s="23"/>
      <c r="JI72" s="23"/>
      <c r="JJ72" s="23"/>
      <c r="JK72" s="23"/>
      <c r="JL72" s="23"/>
      <c r="JM72" s="23"/>
      <c r="JN72" s="23"/>
      <c r="JO72" s="23"/>
      <c r="JP72" s="23"/>
      <c r="JQ72" s="23"/>
      <c r="JR72" s="23"/>
      <c r="JS72" s="23"/>
      <c r="JT72" s="23"/>
      <c r="JU72" s="23"/>
      <c r="JV72" s="23"/>
      <c r="JW72" s="23"/>
      <c r="JX72" s="23"/>
      <c r="JY72" s="23"/>
      <c r="JZ72" s="23"/>
      <c r="KA72" s="23"/>
      <c r="KB72" s="23"/>
      <c r="KC72" s="23"/>
      <c r="KD72" s="23"/>
      <c r="KE72" s="23"/>
      <c r="KF72" s="23"/>
      <c r="KG72" s="23"/>
      <c r="KH72" s="23"/>
      <c r="KI72" s="23"/>
      <c r="KJ72" s="23"/>
      <c r="KK72" s="23"/>
      <c r="KL72" s="23"/>
      <c r="KM72" s="23"/>
      <c r="KN72" s="23"/>
      <c r="KO72" s="23"/>
      <c r="KP72" s="23"/>
      <c r="KQ72" s="23"/>
      <c r="KR72" s="23"/>
      <c r="KS72" s="23"/>
      <c r="KT72" s="23"/>
      <c r="KU72" s="23"/>
      <c r="KV72" s="23"/>
      <c r="KW72" s="23"/>
      <c r="KX72" s="23"/>
      <c r="KY72" s="23"/>
      <c r="KZ72" s="23"/>
      <c r="LA72" s="23"/>
      <c r="LB72" s="23"/>
      <c r="LC72" s="23"/>
      <c r="LD72" s="23"/>
      <c r="LE72" s="23"/>
      <c r="LF72" s="23"/>
      <c r="LG72" s="23"/>
      <c r="LH72" s="23"/>
      <c r="LI72" s="23"/>
      <c r="LJ72" s="23"/>
      <c r="LK72" s="23"/>
      <c r="LL72" s="23"/>
      <c r="LM72" s="23"/>
      <c r="LN72" s="23"/>
      <c r="LO72" s="23"/>
      <c r="LP72" s="23"/>
      <c r="LQ72" s="23"/>
      <c r="LR72" s="23"/>
      <c r="LS72" s="23"/>
      <c r="LT72" s="23"/>
      <c r="LU72" s="23"/>
      <c r="LV72" s="23"/>
      <c r="LW72" s="23"/>
      <c r="LX72" s="23"/>
      <c r="LY72" s="23"/>
      <c r="LZ72" s="23"/>
      <c r="MA72" s="23"/>
      <c r="MB72" s="23"/>
      <c r="MC72" s="23"/>
      <c r="MD72" s="23"/>
      <c r="ME72" s="23"/>
      <c r="MF72" s="23"/>
      <c r="MG72" s="23"/>
      <c r="MH72" s="23"/>
      <c r="MI72" s="23"/>
      <c r="MJ72" s="23"/>
      <c r="MK72" s="23"/>
      <c r="ML72" s="23"/>
      <c r="MM72" s="23"/>
      <c r="MN72" s="23"/>
      <c r="MO72" s="23"/>
      <c r="MP72" s="23"/>
      <c r="MQ72" s="23"/>
      <c r="MR72" s="23"/>
      <c r="MS72" s="23"/>
      <c r="MT72" s="23"/>
      <c r="MU72" s="23"/>
      <c r="MV72" s="23"/>
      <c r="MW72" s="23"/>
      <c r="MX72" s="23"/>
      <c r="MY72" s="23"/>
      <c r="MZ72" s="23"/>
      <c r="NA72" s="23"/>
      <c r="NB72" s="23"/>
      <c r="NC72" s="23"/>
      <c r="ND72" s="23"/>
      <c r="NE72" s="23"/>
    </row>
    <row r="73" spans="1:369" ht="20" customHeight="1" x14ac:dyDescent="0.15">
      <c r="A73" s="157"/>
      <c r="B73" s="158"/>
      <c r="C73" s="25" t="s">
        <v>12</v>
      </c>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c r="IW73" s="23"/>
      <c r="IX73" s="23"/>
      <c r="IY73" s="23"/>
      <c r="IZ73" s="23"/>
      <c r="JA73" s="23"/>
      <c r="JB73" s="23"/>
      <c r="JC73" s="23"/>
      <c r="JD73" s="23"/>
      <c r="JE73" s="23"/>
      <c r="JF73" s="23"/>
      <c r="JG73" s="23"/>
      <c r="JH73" s="23"/>
      <c r="JI73" s="23"/>
      <c r="JJ73" s="23"/>
      <c r="JK73" s="23"/>
      <c r="JL73" s="23"/>
      <c r="JM73" s="23"/>
      <c r="JN73" s="23"/>
      <c r="JO73" s="23"/>
      <c r="JP73" s="23"/>
      <c r="JQ73" s="23"/>
      <c r="JR73" s="23"/>
      <c r="JS73" s="23"/>
      <c r="JT73" s="23"/>
      <c r="JU73" s="23"/>
      <c r="JV73" s="23"/>
      <c r="JW73" s="23"/>
      <c r="JX73" s="23"/>
      <c r="JY73" s="23"/>
      <c r="JZ73" s="23"/>
      <c r="KA73" s="23"/>
      <c r="KB73" s="23"/>
      <c r="KC73" s="23"/>
      <c r="KD73" s="23"/>
      <c r="KE73" s="23"/>
      <c r="KF73" s="23"/>
      <c r="KG73" s="23"/>
      <c r="KH73" s="23"/>
      <c r="KI73" s="23"/>
      <c r="KJ73" s="23"/>
      <c r="KK73" s="23"/>
      <c r="KL73" s="23"/>
      <c r="KM73" s="23"/>
      <c r="KN73" s="23"/>
      <c r="KO73" s="23"/>
      <c r="KP73" s="23"/>
      <c r="KQ73" s="23"/>
      <c r="KR73" s="23"/>
      <c r="KS73" s="23"/>
      <c r="KT73" s="23"/>
      <c r="KU73" s="23"/>
      <c r="KV73" s="23"/>
      <c r="KW73" s="23"/>
      <c r="KX73" s="23"/>
      <c r="KY73" s="23"/>
      <c r="KZ73" s="23"/>
      <c r="LA73" s="23"/>
      <c r="LB73" s="23"/>
      <c r="LC73" s="23"/>
      <c r="LD73" s="23"/>
      <c r="LE73" s="23"/>
      <c r="LF73" s="23"/>
      <c r="LG73" s="23"/>
      <c r="LH73" s="23"/>
      <c r="LI73" s="23"/>
      <c r="LJ73" s="23"/>
      <c r="LK73" s="23"/>
      <c r="LL73" s="23"/>
      <c r="LM73" s="23"/>
      <c r="LN73" s="23"/>
      <c r="LO73" s="23"/>
      <c r="LP73" s="23"/>
      <c r="LQ73" s="23"/>
      <c r="LR73" s="23"/>
      <c r="LS73" s="23"/>
      <c r="LT73" s="23"/>
      <c r="LU73" s="23"/>
      <c r="LV73" s="23"/>
      <c r="LW73" s="23"/>
      <c r="LX73" s="23"/>
      <c r="LY73" s="23"/>
      <c r="LZ73" s="23"/>
      <c r="MA73" s="23"/>
      <c r="MB73" s="23"/>
      <c r="MC73" s="23"/>
      <c r="MD73" s="23"/>
      <c r="ME73" s="23"/>
      <c r="MF73" s="23"/>
      <c r="MG73" s="23"/>
      <c r="MH73" s="23"/>
      <c r="MI73" s="23"/>
      <c r="MJ73" s="23"/>
      <c r="MK73" s="23"/>
      <c r="ML73" s="23"/>
      <c r="MM73" s="23"/>
      <c r="MN73" s="23"/>
      <c r="MO73" s="23"/>
      <c r="MP73" s="23"/>
      <c r="MQ73" s="23"/>
      <c r="MR73" s="23"/>
      <c r="MS73" s="23"/>
      <c r="MT73" s="23"/>
      <c r="MU73" s="23"/>
      <c r="MV73" s="23"/>
      <c r="MW73" s="23"/>
      <c r="MX73" s="23"/>
      <c r="MY73" s="23"/>
      <c r="MZ73" s="23"/>
      <c r="NA73" s="23"/>
      <c r="NB73" s="23"/>
      <c r="NC73" s="23"/>
      <c r="ND73" s="23"/>
      <c r="NE73" s="23"/>
    </row>
    <row r="74" spans="1:369" ht="20" customHeight="1" x14ac:dyDescent="0.15">
      <c r="A74" s="153" t="s">
        <v>28</v>
      </c>
      <c r="B74" s="154"/>
      <c r="C74" s="25" t="s">
        <v>10</v>
      </c>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c r="IW74" s="23"/>
      <c r="IX74" s="23"/>
      <c r="IY74" s="23"/>
      <c r="IZ74" s="23"/>
      <c r="JA74" s="23"/>
      <c r="JB74" s="23"/>
      <c r="JC74" s="23"/>
      <c r="JD74" s="23"/>
      <c r="JE74" s="23"/>
      <c r="JF74" s="23"/>
      <c r="JG74" s="23"/>
      <c r="JH74" s="23"/>
      <c r="JI74" s="23"/>
      <c r="JJ74" s="23"/>
      <c r="JK74" s="23"/>
      <c r="JL74" s="23"/>
      <c r="JM74" s="23"/>
      <c r="JN74" s="23"/>
      <c r="JO74" s="23"/>
      <c r="JP74" s="23"/>
      <c r="JQ74" s="23"/>
      <c r="JR74" s="23"/>
      <c r="JS74" s="23"/>
      <c r="JT74" s="23"/>
      <c r="JU74" s="23"/>
      <c r="JV74" s="23"/>
      <c r="JW74" s="23"/>
      <c r="JX74" s="23"/>
      <c r="JY74" s="23"/>
      <c r="JZ74" s="23"/>
      <c r="KA74" s="23"/>
      <c r="KB74" s="23"/>
      <c r="KC74" s="23"/>
      <c r="KD74" s="23"/>
      <c r="KE74" s="23"/>
      <c r="KF74" s="23"/>
      <c r="KG74" s="23"/>
      <c r="KH74" s="23"/>
      <c r="KI74" s="23"/>
      <c r="KJ74" s="23"/>
      <c r="KK74" s="23"/>
      <c r="KL74" s="23"/>
      <c r="KM74" s="23"/>
      <c r="KN74" s="23"/>
      <c r="KO74" s="23"/>
      <c r="KP74" s="23"/>
      <c r="KQ74" s="23"/>
      <c r="KR74" s="23"/>
      <c r="KS74" s="23"/>
      <c r="KT74" s="23"/>
      <c r="KU74" s="23"/>
      <c r="KV74" s="23"/>
      <c r="KW74" s="23"/>
      <c r="KX74" s="23"/>
      <c r="KY74" s="23"/>
      <c r="KZ74" s="23"/>
      <c r="LA74" s="23"/>
      <c r="LB74" s="23"/>
      <c r="LC74" s="23"/>
      <c r="LD74" s="23"/>
      <c r="LE74" s="23"/>
      <c r="LF74" s="23"/>
      <c r="LG74" s="23"/>
      <c r="LH74" s="23"/>
      <c r="LI74" s="23"/>
      <c r="LJ74" s="23"/>
      <c r="LK74" s="23"/>
      <c r="LL74" s="23"/>
      <c r="LM74" s="23"/>
      <c r="LN74" s="23"/>
      <c r="LO74" s="23"/>
      <c r="LP74" s="23"/>
      <c r="LQ74" s="23"/>
      <c r="LR74" s="23"/>
      <c r="LS74" s="23"/>
      <c r="LT74" s="23"/>
      <c r="LU74" s="23"/>
      <c r="LV74" s="23"/>
      <c r="LW74" s="23"/>
      <c r="LX74" s="23"/>
      <c r="LY74" s="23"/>
      <c r="LZ74" s="23"/>
      <c r="MA74" s="23"/>
      <c r="MB74" s="23"/>
      <c r="MC74" s="23"/>
      <c r="MD74" s="23"/>
      <c r="ME74" s="23"/>
      <c r="MF74" s="23"/>
      <c r="MG74" s="23"/>
      <c r="MH74" s="23"/>
      <c r="MI74" s="23"/>
      <c r="MJ74" s="23"/>
      <c r="MK74" s="23"/>
      <c r="ML74" s="23"/>
      <c r="MM74" s="23"/>
      <c r="MN74" s="23"/>
      <c r="MO74" s="23"/>
      <c r="MP74" s="23"/>
      <c r="MQ74" s="23"/>
      <c r="MR74" s="23"/>
      <c r="MS74" s="23"/>
      <c r="MT74" s="23"/>
      <c r="MU74" s="23"/>
      <c r="MV74" s="23"/>
      <c r="MW74" s="23"/>
      <c r="MX74" s="23"/>
      <c r="MY74" s="23"/>
      <c r="MZ74" s="23"/>
      <c r="NA74" s="23"/>
      <c r="NB74" s="23"/>
      <c r="NC74" s="23"/>
      <c r="ND74" s="23"/>
      <c r="NE74" s="23"/>
    </row>
    <row r="75" spans="1:369" ht="20" customHeight="1" x14ac:dyDescent="0.15">
      <c r="A75" s="155"/>
      <c r="B75" s="156"/>
      <c r="C75" s="25" t="s">
        <v>11</v>
      </c>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c r="IW75" s="23"/>
      <c r="IX75" s="23"/>
      <c r="IY75" s="23"/>
      <c r="IZ75" s="23"/>
      <c r="JA75" s="23"/>
      <c r="JB75" s="23"/>
      <c r="JC75" s="23"/>
      <c r="JD75" s="23"/>
      <c r="JE75" s="23"/>
      <c r="JF75" s="23"/>
      <c r="JG75" s="23"/>
      <c r="JH75" s="23"/>
      <c r="JI75" s="23"/>
      <c r="JJ75" s="23"/>
      <c r="JK75" s="23"/>
      <c r="JL75" s="23"/>
      <c r="JM75" s="23"/>
      <c r="JN75" s="23"/>
      <c r="JO75" s="23"/>
      <c r="JP75" s="23"/>
      <c r="JQ75" s="23"/>
      <c r="JR75" s="23"/>
      <c r="JS75" s="23"/>
      <c r="JT75" s="23"/>
      <c r="JU75" s="23"/>
      <c r="JV75" s="23"/>
      <c r="JW75" s="23"/>
      <c r="JX75" s="23"/>
      <c r="JY75" s="23"/>
      <c r="JZ75" s="23"/>
      <c r="KA75" s="23"/>
      <c r="KB75" s="23"/>
      <c r="KC75" s="23"/>
      <c r="KD75" s="23"/>
      <c r="KE75" s="23"/>
      <c r="KF75" s="23"/>
      <c r="KG75" s="23"/>
      <c r="KH75" s="23"/>
      <c r="KI75" s="23"/>
      <c r="KJ75" s="23"/>
      <c r="KK75" s="23"/>
      <c r="KL75" s="23"/>
      <c r="KM75" s="23"/>
      <c r="KN75" s="23"/>
      <c r="KO75" s="23"/>
      <c r="KP75" s="23"/>
      <c r="KQ75" s="23"/>
      <c r="KR75" s="23"/>
      <c r="KS75" s="23"/>
      <c r="KT75" s="23"/>
      <c r="KU75" s="23"/>
      <c r="KV75" s="23"/>
      <c r="KW75" s="23"/>
      <c r="KX75" s="23"/>
      <c r="KY75" s="23"/>
      <c r="KZ75" s="23"/>
      <c r="LA75" s="23"/>
      <c r="LB75" s="23"/>
      <c r="LC75" s="23"/>
      <c r="LD75" s="23"/>
      <c r="LE75" s="23"/>
      <c r="LF75" s="23"/>
      <c r="LG75" s="23"/>
      <c r="LH75" s="23"/>
      <c r="LI75" s="23"/>
      <c r="LJ75" s="23"/>
      <c r="LK75" s="23"/>
      <c r="LL75" s="23"/>
      <c r="LM75" s="23"/>
      <c r="LN75" s="23"/>
      <c r="LO75" s="23"/>
      <c r="LP75" s="23"/>
      <c r="LQ75" s="23"/>
      <c r="LR75" s="23"/>
      <c r="LS75" s="23"/>
      <c r="LT75" s="23"/>
      <c r="LU75" s="23"/>
      <c r="LV75" s="23"/>
      <c r="LW75" s="23"/>
      <c r="LX75" s="23"/>
      <c r="LY75" s="23"/>
      <c r="LZ75" s="23"/>
      <c r="MA75" s="23"/>
      <c r="MB75" s="23"/>
      <c r="MC75" s="23"/>
      <c r="MD75" s="23"/>
      <c r="ME75" s="23"/>
      <c r="MF75" s="23"/>
      <c r="MG75" s="23"/>
      <c r="MH75" s="23"/>
      <c r="MI75" s="23"/>
      <c r="MJ75" s="23"/>
      <c r="MK75" s="23"/>
      <c r="ML75" s="23"/>
      <c r="MM75" s="23"/>
      <c r="MN75" s="23"/>
      <c r="MO75" s="23"/>
      <c r="MP75" s="23"/>
      <c r="MQ75" s="23"/>
      <c r="MR75" s="23"/>
      <c r="MS75" s="23"/>
      <c r="MT75" s="23"/>
      <c r="MU75" s="23"/>
      <c r="MV75" s="23"/>
      <c r="MW75" s="23"/>
      <c r="MX75" s="23"/>
      <c r="MY75" s="23"/>
      <c r="MZ75" s="23"/>
      <c r="NA75" s="23"/>
      <c r="NB75" s="23"/>
      <c r="NC75" s="23"/>
      <c r="ND75" s="23"/>
      <c r="NE75" s="23"/>
    </row>
    <row r="76" spans="1:369" ht="20" customHeight="1" x14ac:dyDescent="0.15">
      <c r="A76" s="157"/>
      <c r="B76" s="158"/>
      <c r="C76" s="25" t="s">
        <v>12</v>
      </c>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c r="IW76" s="23"/>
      <c r="IX76" s="23"/>
      <c r="IY76" s="23"/>
      <c r="IZ76" s="23"/>
      <c r="JA76" s="23"/>
      <c r="JB76" s="23"/>
      <c r="JC76" s="23"/>
      <c r="JD76" s="23"/>
      <c r="JE76" s="23"/>
      <c r="JF76" s="23"/>
      <c r="JG76" s="23"/>
      <c r="JH76" s="23"/>
      <c r="JI76" s="23"/>
      <c r="JJ76" s="23"/>
      <c r="JK76" s="23"/>
      <c r="JL76" s="23"/>
      <c r="JM76" s="23"/>
      <c r="JN76" s="23"/>
      <c r="JO76" s="23"/>
      <c r="JP76" s="23"/>
      <c r="JQ76" s="23"/>
      <c r="JR76" s="23"/>
      <c r="JS76" s="23"/>
      <c r="JT76" s="23"/>
      <c r="JU76" s="23"/>
      <c r="JV76" s="23"/>
      <c r="JW76" s="23"/>
      <c r="JX76" s="23"/>
      <c r="JY76" s="23"/>
      <c r="JZ76" s="23"/>
      <c r="KA76" s="23"/>
      <c r="KB76" s="23"/>
      <c r="KC76" s="23"/>
      <c r="KD76" s="23"/>
      <c r="KE76" s="23"/>
      <c r="KF76" s="23"/>
      <c r="KG76" s="23"/>
      <c r="KH76" s="23"/>
      <c r="KI76" s="23"/>
      <c r="KJ76" s="23"/>
      <c r="KK76" s="23"/>
      <c r="KL76" s="23"/>
      <c r="KM76" s="23"/>
      <c r="KN76" s="23"/>
      <c r="KO76" s="23"/>
      <c r="KP76" s="23"/>
      <c r="KQ76" s="23"/>
      <c r="KR76" s="23"/>
      <c r="KS76" s="23"/>
      <c r="KT76" s="23"/>
      <c r="KU76" s="23"/>
      <c r="KV76" s="23"/>
      <c r="KW76" s="23"/>
      <c r="KX76" s="23"/>
      <c r="KY76" s="23"/>
      <c r="KZ76" s="23"/>
      <c r="LA76" s="23"/>
      <c r="LB76" s="23"/>
      <c r="LC76" s="23"/>
      <c r="LD76" s="23"/>
      <c r="LE76" s="23"/>
      <c r="LF76" s="23"/>
      <c r="LG76" s="23"/>
      <c r="LH76" s="23"/>
      <c r="LI76" s="23"/>
      <c r="LJ76" s="23"/>
      <c r="LK76" s="23"/>
      <c r="LL76" s="23"/>
      <c r="LM76" s="23"/>
      <c r="LN76" s="23"/>
      <c r="LO76" s="23"/>
      <c r="LP76" s="23"/>
      <c r="LQ76" s="23"/>
      <c r="LR76" s="23"/>
      <c r="LS76" s="23"/>
      <c r="LT76" s="23"/>
      <c r="LU76" s="23"/>
      <c r="LV76" s="23"/>
      <c r="LW76" s="23"/>
      <c r="LX76" s="23"/>
      <c r="LY76" s="23"/>
      <c r="LZ76" s="23"/>
      <c r="MA76" s="23"/>
      <c r="MB76" s="23"/>
      <c r="MC76" s="23"/>
      <c r="MD76" s="23"/>
      <c r="ME76" s="23"/>
      <c r="MF76" s="23"/>
      <c r="MG76" s="23"/>
      <c r="MH76" s="23"/>
      <c r="MI76" s="23"/>
      <c r="MJ76" s="23"/>
      <c r="MK76" s="23"/>
      <c r="ML76" s="23"/>
      <c r="MM76" s="23"/>
      <c r="MN76" s="23"/>
      <c r="MO76" s="23"/>
      <c r="MP76" s="23"/>
      <c r="MQ76" s="23"/>
      <c r="MR76" s="23"/>
      <c r="MS76" s="23"/>
      <c r="MT76" s="23"/>
      <c r="MU76" s="23"/>
      <c r="MV76" s="23"/>
      <c r="MW76" s="23"/>
      <c r="MX76" s="23"/>
      <c r="MY76" s="23"/>
      <c r="MZ76" s="23"/>
      <c r="NA76" s="23"/>
      <c r="NB76" s="23"/>
      <c r="NC76" s="23"/>
      <c r="ND76" s="23"/>
      <c r="NE76" s="23"/>
    </row>
    <row r="77" spans="1:369" ht="20" customHeight="1" x14ac:dyDescent="0.15">
      <c r="A77" s="153" t="s">
        <v>29</v>
      </c>
      <c r="B77" s="154"/>
      <c r="C77" s="25" t="s">
        <v>10</v>
      </c>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c r="IW77" s="23"/>
      <c r="IX77" s="23"/>
      <c r="IY77" s="23"/>
      <c r="IZ77" s="23"/>
      <c r="JA77" s="23"/>
      <c r="JB77" s="23"/>
      <c r="JC77" s="23"/>
      <c r="JD77" s="23"/>
      <c r="JE77" s="23"/>
      <c r="JF77" s="23"/>
      <c r="JG77" s="23"/>
      <c r="JH77" s="23"/>
      <c r="JI77" s="23"/>
      <c r="JJ77" s="23"/>
      <c r="JK77" s="23"/>
      <c r="JL77" s="23"/>
      <c r="JM77" s="23"/>
      <c r="JN77" s="23"/>
      <c r="JO77" s="23"/>
      <c r="JP77" s="23"/>
      <c r="JQ77" s="23"/>
      <c r="JR77" s="23"/>
      <c r="JS77" s="23"/>
      <c r="JT77" s="23"/>
      <c r="JU77" s="23"/>
      <c r="JV77" s="23"/>
      <c r="JW77" s="23"/>
      <c r="JX77" s="23"/>
      <c r="JY77" s="23"/>
      <c r="JZ77" s="23"/>
      <c r="KA77" s="23"/>
      <c r="KB77" s="23"/>
      <c r="KC77" s="23"/>
      <c r="KD77" s="23"/>
      <c r="KE77" s="23"/>
      <c r="KF77" s="23"/>
      <c r="KG77" s="23"/>
      <c r="KH77" s="23"/>
      <c r="KI77" s="23"/>
      <c r="KJ77" s="23"/>
      <c r="KK77" s="23"/>
      <c r="KL77" s="23"/>
      <c r="KM77" s="23"/>
      <c r="KN77" s="23"/>
      <c r="KO77" s="23"/>
      <c r="KP77" s="23"/>
      <c r="KQ77" s="23"/>
      <c r="KR77" s="23"/>
      <c r="KS77" s="23"/>
      <c r="KT77" s="23"/>
      <c r="KU77" s="23"/>
      <c r="KV77" s="23"/>
      <c r="KW77" s="23"/>
      <c r="KX77" s="23"/>
      <c r="KY77" s="23"/>
      <c r="KZ77" s="23"/>
      <c r="LA77" s="23"/>
      <c r="LB77" s="23"/>
      <c r="LC77" s="23"/>
      <c r="LD77" s="23"/>
      <c r="LE77" s="23"/>
      <c r="LF77" s="23"/>
      <c r="LG77" s="23"/>
      <c r="LH77" s="23"/>
      <c r="LI77" s="23"/>
      <c r="LJ77" s="23"/>
      <c r="LK77" s="23"/>
      <c r="LL77" s="23"/>
      <c r="LM77" s="23"/>
      <c r="LN77" s="23"/>
      <c r="LO77" s="23"/>
      <c r="LP77" s="23"/>
      <c r="LQ77" s="23"/>
      <c r="LR77" s="23"/>
      <c r="LS77" s="23"/>
      <c r="LT77" s="23"/>
      <c r="LU77" s="23"/>
      <c r="LV77" s="23"/>
      <c r="LW77" s="23"/>
      <c r="LX77" s="23"/>
      <c r="LY77" s="23"/>
      <c r="LZ77" s="23"/>
      <c r="MA77" s="23"/>
      <c r="MB77" s="23"/>
      <c r="MC77" s="23"/>
      <c r="MD77" s="23"/>
      <c r="ME77" s="23"/>
      <c r="MF77" s="23"/>
      <c r="MG77" s="23"/>
      <c r="MH77" s="23"/>
      <c r="MI77" s="23"/>
      <c r="MJ77" s="23"/>
      <c r="MK77" s="23"/>
      <c r="ML77" s="23"/>
      <c r="MM77" s="23"/>
      <c r="MN77" s="23"/>
      <c r="MO77" s="23"/>
      <c r="MP77" s="23"/>
      <c r="MQ77" s="23"/>
      <c r="MR77" s="23"/>
      <c r="MS77" s="23"/>
      <c r="MT77" s="23"/>
      <c r="MU77" s="23"/>
      <c r="MV77" s="23"/>
      <c r="MW77" s="23"/>
      <c r="MX77" s="23"/>
      <c r="MY77" s="23"/>
      <c r="MZ77" s="23"/>
      <c r="NA77" s="23"/>
      <c r="NB77" s="23"/>
      <c r="NC77" s="23"/>
      <c r="ND77" s="23"/>
      <c r="NE77" s="23"/>
    </row>
    <row r="78" spans="1:369" ht="20" customHeight="1" x14ac:dyDescent="0.15">
      <c r="A78" s="155"/>
      <c r="B78" s="156"/>
      <c r="C78" s="25" t="s">
        <v>11</v>
      </c>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c r="IV78" s="23"/>
      <c r="IW78" s="23"/>
      <c r="IX78" s="23"/>
      <c r="IY78" s="23"/>
      <c r="IZ78" s="23"/>
      <c r="JA78" s="23"/>
      <c r="JB78" s="23"/>
      <c r="JC78" s="23"/>
      <c r="JD78" s="23"/>
      <c r="JE78" s="23"/>
      <c r="JF78" s="23"/>
      <c r="JG78" s="23"/>
      <c r="JH78" s="23"/>
      <c r="JI78" s="23"/>
      <c r="JJ78" s="23"/>
      <c r="JK78" s="23"/>
      <c r="JL78" s="23"/>
      <c r="JM78" s="23"/>
      <c r="JN78" s="23"/>
      <c r="JO78" s="23"/>
      <c r="JP78" s="23"/>
      <c r="JQ78" s="23"/>
      <c r="JR78" s="23"/>
      <c r="JS78" s="23"/>
      <c r="JT78" s="23"/>
      <c r="JU78" s="23"/>
      <c r="JV78" s="23"/>
      <c r="JW78" s="23"/>
      <c r="JX78" s="23"/>
      <c r="JY78" s="23"/>
      <c r="JZ78" s="23"/>
      <c r="KA78" s="23"/>
      <c r="KB78" s="23"/>
      <c r="KC78" s="23"/>
      <c r="KD78" s="23"/>
      <c r="KE78" s="23"/>
      <c r="KF78" s="23"/>
      <c r="KG78" s="23"/>
      <c r="KH78" s="23"/>
      <c r="KI78" s="23"/>
      <c r="KJ78" s="23"/>
      <c r="KK78" s="23"/>
      <c r="KL78" s="23"/>
      <c r="KM78" s="23"/>
      <c r="KN78" s="23"/>
      <c r="KO78" s="23"/>
      <c r="KP78" s="23"/>
      <c r="KQ78" s="23"/>
      <c r="KR78" s="23"/>
      <c r="KS78" s="23"/>
      <c r="KT78" s="23"/>
      <c r="KU78" s="23"/>
      <c r="KV78" s="23"/>
      <c r="KW78" s="23"/>
      <c r="KX78" s="23"/>
      <c r="KY78" s="23"/>
      <c r="KZ78" s="23"/>
      <c r="LA78" s="23"/>
      <c r="LB78" s="23"/>
      <c r="LC78" s="23"/>
      <c r="LD78" s="23"/>
      <c r="LE78" s="23"/>
      <c r="LF78" s="23"/>
      <c r="LG78" s="23"/>
      <c r="LH78" s="23"/>
      <c r="LI78" s="23"/>
      <c r="LJ78" s="23"/>
      <c r="LK78" s="23"/>
      <c r="LL78" s="23"/>
      <c r="LM78" s="23"/>
      <c r="LN78" s="23"/>
      <c r="LO78" s="23"/>
      <c r="LP78" s="23"/>
      <c r="LQ78" s="23"/>
      <c r="LR78" s="23"/>
      <c r="LS78" s="23"/>
      <c r="LT78" s="23"/>
      <c r="LU78" s="23"/>
      <c r="LV78" s="23"/>
      <c r="LW78" s="23"/>
      <c r="LX78" s="23"/>
      <c r="LY78" s="23"/>
      <c r="LZ78" s="23"/>
      <c r="MA78" s="23"/>
      <c r="MB78" s="23"/>
      <c r="MC78" s="23"/>
      <c r="MD78" s="23"/>
      <c r="ME78" s="23"/>
      <c r="MF78" s="23"/>
      <c r="MG78" s="23"/>
      <c r="MH78" s="23"/>
      <c r="MI78" s="23"/>
      <c r="MJ78" s="23"/>
      <c r="MK78" s="23"/>
      <c r="ML78" s="23"/>
      <c r="MM78" s="23"/>
      <c r="MN78" s="23"/>
      <c r="MO78" s="23"/>
      <c r="MP78" s="23"/>
      <c r="MQ78" s="23"/>
      <c r="MR78" s="23"/>
      <c r="MS78" s="23"/>
      <c r="MT78" s="23"/>
      <c r="MU78" s="23"/>
      <c r="MV78" s="23"/>
      <c r="MW78" s="23"/>
      <c r="MX78" s="23"/>
      <c r="MY78" s="23"/>
      <c r="MZ78" s="23"/>
      <c r="NA78" s="23"/>
      <c r="NB78" s="23"/>
      <c r="NC78" s="23"/>
      <c r="ND78" s="23"/>
      <c r="NE78" s="23"/>
    </row>
    <row r="79" spans="1:369" ht="20" customHeight="1" x14ac:dyDescent="0.15">
      <c r="A79" s="157"/>
      <c r="B79" s="158"/>
      <c r="C79" s="25" t="s">
        <v>12</v>
      </c>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c r="IV79" s="23"/>
      <c r="IW79" s="23"/>
      <c r="IX79" s="23"/>
      <c r="IY79" s="23"/>
      <c r="IZ79" s="23"/>
      <c r="JA79" s="23"/>
      <c r="JB79" s="23"/>
      <c r="JC79" s="23"/>
      <c r="JD79" s="23"/>
      <c r="JE79" s="23"/>
      <c r="JF79" s="23"/>
      <c r="JG79" s="23"/>
      <c r="JH79" s="23"/>
      <c r="JI79" s="23"/>
      <c r="JJ79" s="23"/>
      <c r="JK79" s="23"/>
      <c r="JL79" s="23"/>
      <c r="JM79" s="23"/>
      <c r="JN79" s="23"/>
      <c r="JO79" s="23"/>
      <c r="JP79" s="23"/>
      <c r="JQ79" s="23"/>
      <c r="JR79" s="23"/>
      <c r="JS79" s="23"/>
      <c r="JT79" s="23"/>
      <c r="JU79" s="23"/>
      <c r="JV79" s="23"/>
      <c r="JW79" s="23"/>
      <c r="JX79" s="23"/>
      <c r="JY79" s="23"/>
      <c r="JZ79" s="23"/>
      <c r="KA79" s="23"/>
      <c r="KB79" s="23"/>
      <c r="KC79" s="23"/>
      <c r="KD79" s="23"/>
      <c r="KE79" s="23"/>
      <c r="KF79" s="23"/>
      <c r="KG79" s="23"/>
      <c r="KH79" s="23"/>
      <c r="KI79" s="23"/>
      <c r="KJ79" s="23"/>
      <c r="KK79" s="23"/>
      <c r="KL79" s="23"/>
      <c r="KM79" s="23"/>
      <c r="KN79" s="23"/>
      <c r="KO79" s="23"/>
      <c r="KP79" s="23"/>
      <c r="KQ79" s="23"/>
      <c r="KR79" s="23"/>
      <c r="KS79" s="23"/>
      <c r="KT79" s="23"/>
      <c r="KU79" s="23"/>
      <c r="KV79" s="23"/>
      <c r="KW79" s="23"/>
      <c r="KX79" s="23"/>
      <c r="KY79" s="23"/>
      <c r="KZ79" s="23"/>
      <c r="LA79" s="23"/>
      <c r="LB79" s="23"/>
      <c r="LC79" s="23"/>
      <c r="LD79" s="23"/>
      <c r="LE79" s="23"/>
      <c r="LF79" s="23"/>
      <c r="LG79" s="23"/>
      <c r="LH79" s="23"/>
      <c r="LI79" s="23"/>
      <c r="LJ79" s="23"/>
      <c r="LK79" s="23"/>
      <c r="LL79" s="23"/>
      <c r="LM79" s="23"/>
      <c r="LN79" s="23"/>
      <c r="LO79" s="23"/>
      <c r="LP79" s="23"/>
      <c r="LQ79" s="23"/>
      <c r="LR79" s="23"/>
      <c r="LS79" s="23"/>
      <c r="LT79" s="23"/>
      <c r="LU79" s="23"/>
      <c r="LV79" s="23"/>
      <c r="LW79" s="23"/>
      <c r="LX79" s="23"/>
      <c r="LY79" s="23"/>
      <c r="LZ79" s="23"/>
      <c r="MA79" s="23"/>
      <c r="MB79" s="23"/>
      <c r="MC79" s="23"/>
      <c r="MD79" s="23"/>
      <c r="ME79" s="23"/>
      <c r="MF79" s="23"/>
      <c r="MG79" s="23"/>
      <c r="MH79" s="23"/>
      <c r="MI79" s="23"/>
      <c r="MJ79" s="23"/>
      <c r="MK79" s="23"/>
      <c r="ML79" s="23"/>
      <c r="MM79" s="23"/>
      <c r="MN79" s="23"/>
      <c r="MO79" s="23"/>
      <c r="MP79" s="23"/>
      <c r="MQ79" s="23"/>
      <c r="MR79" s="23"/>
      <c r="MS79" s="23"/>
      <c r="MT79" s="23"/>
      <c r="MU79" s="23"/>
      <c r="MV79" s="23"/>
      <c r="MW79" s="23"/>
      <c r="MX79" s="23"/>
      <c r="MY79" s="23"/>
      <c r="MZ79" s="23"/>
      <c r="NA79" s="23"/>
      <c r="NB79" s="23"/>
      <c r="NC79" s="23"/>
      <c r="ND79" s="23"/>
      <c r="NE79" s="23"/>
    </row>
    <row r="80" spans="1:369" ht="20" customHeight="1" x14ac:dyDescent="0.15">
      <c r="A80" s="153" t="s">
        <v>30</v>
      </c>
      <c r="B80" s="154"/>
      <c r="C80" s="25" t="s">
        <v>10</v>
      </c>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23"/>
      <c r="JP80" s="23"/>
      <c r="JQ80" s="23"/>
      <c r="JR80" s="23"/>
      <c r="JS80" s="23"/>
      <c r="JT80" s="23"/>
      <c r="JU80" s="23"/>
      <c r="JV80" s="23"/>
      <c r="JW80" s="23"/>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row>
    <row r="81" spans="1:369" ht="20" customHeight="1" x14ac:dyDescent="0.15">
      <c r="A81" s="155"/>
      <c r="B81" s="156"/>
      <c r="C81" s="25" t="s">
        <v>11</v>
      </c>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23"/>
      <c r="JP81" s="23"/>
      <c r="JQ81" s="23"/>
      <c r="JR81" s="23"/>
      <c r="JS81" s="23"/>
      <c r="JT81" s="23"/>
      <c r="JU81" s="23"/>
      <c r="JV81" s="23"/>
      <c r="JW81" s="23"/>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row>
    <row r="82" spans="1:369" ht="20" customHeight="1" x14ac:dyDescent="0.15">
      <c r="A82" s="157"/>
      <c r="B82" s="158"/>
      <c r="C82" s="25" t="s">
        <v>12</v>
      </c>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c r="IW82" s="23"/>
      <c r="IX82" s="23"/>
      <c r="IY82" s="23"/>
      <c r="IZ82" s="23"/>
      <c r="JA82" s="23"/>
      <c r="JB82" s="23"/>
      <c r="JC82" s="23"/>
      <c r="JD82" s="23"/>
      <c r="JE82" s="23"/>
      <c r="JF82" s="23"/>
      <c r="JG82" s="23"/>
      <c r="JH82" s="23"/>
      <c r="JI82" s="23"/>
      <c r="JJ82" s="23"/>
      <c r="JK82" s="23"/>
      <c r="JL82" s="23"/>
      <c r="JM82" s="23"/>
      <c r="JN82" s="23"/>
      <c r="JO82" s="23"/>
      <c r="JP82" s="23"/>
      <c r="JQ82" s="23"/>
      <c r="JR82" s="23"/>
      <c r="JS82" s="23"/>
      <c r="JT82" s="23"/>
      <c r="JU82" s="23"/>
      <c r="JV82" s="23"/>
      <c r="JW82" s="23"/>
      <c r="JX82" s="23"/>
      <c r="JY82" s="23"/>
      <c r="JZ82" s="23"/>
      <c r="KA82" s="23"/>
      <c r="KB82" s="23"/>
      <c r="KC82" s="23"/>
      <c r="KD82" s="23"/>
      <c r="KE82" s="23"/>
      <c r="KF82" s="23"/>
      <c r="KG82" s="23"/>
      <c r="KH82" s="23"/>
      <c r="KI82" s="23"/>
      <c r="KJ82" s="23"/>
      <c r="KK82" s="23"/>
      <c r="KL82" s="23"/>
      <c r="KM82" s="23"/>
      <c r="KN82" s="23"/>
      <c r="KO82" s="23"/>
      <c r="KP82" s="23"/>
      <c r="KQ82" s="23"/>
      <c r="KR82" s="23"/>
      <c r="KS82" s="23"/>
      <c r="KT82" s="23"/>
      <c r="KU82" s="23"/>
      <c r="KV82" s="23"/>
      <c r="KW82" s="23"/>
      <c r="KX82" s="23"/>
      <c r="KY82" s="23"/>
      <c r="KZ82" s="23"/>
      <c r="LA82" s="23"/>
      <c r="LB82" s="23"/>
      <c r="LC82" s="23"/>
      <c r="LD82" s="23"/>
      <c r="LE82" s="23"/>
      <c r="LF82" s="23"/>
      <c r="LG82" s="23"/>
      <c r="LH82" s="23"/>
      <c r="LI82" s="23"/>
      <c r="LJ82" s="23"/>
      <c r="LK82" s="23"/>
      <c r="LL82" s="23"/>
      <c r="LM82" s="23"/>
      <c r="LN82" s="23"/>
      <c r="LO82" s="23"/>
      <c r="LP82" s="23"/>
      <c r="LQ82" s="23"/>
      <c r="LR82" s="23"/>
      <c r="LS82" s="23"/>
      <c r="LT82" s="23"/>
      <c r="LU82" s="23"/>
      <c r="LV82" s="23"/>
      <c r="LW82" s="23"/>
      <c r="LX82" s="23"/>
      <c r="LY82" s="23"/>
      <c r="LZ82" s="23"/>
      <c r="MA82" s="23"/>
      <c r="MB82" s="23"/>
      <c r="MC82" s="23"/>
      <c r="MD82" s="23"/>
      <c r="ME82" s="23"/>
      <c r="MF82" s="23"/>
      <c r="MG82" s="23"/>
      <c r="MH82" s="23"/>
      <c r="MI82" s="23"/>
      <c r="MJ82" s="23"/>
      <c r="MK82" s="23"/>
      <c r="ML82" s="23"/>
      <c r="MM82" s="23"/>
      <c r="MN82" s="23"/>
      <c r="MO82" s="23"/>
      <c r="MP82" s="23"/>
      <c r="MQ82" s="23"/>
      <c r="MR82" s="23"/>
      <c r="MS82" s="23"/>
      <c r="MT82" s="23"/>
      <c r="MU82" s="23"/>
      <c r="MV82" s="23"/>
      <c r="MW82" s="23"/>
      <c r="MX82" s="23"/>
      <c r="MY82" s="23"/>
      <c r="MZ82" s="23"/>
      <c r="NA82" s="23"/>
      <c r="NB82" s="23"/>
      <c r="NC82" s="23"/>
      <c r="ND82" s="23"/>
      <c r="NE82" s="23"/>
    </row>
    <row r="83" spans="1:369" ht="20" customHeight="1" x14ac:dyDescent="0.15">
      <c r="A83" s="153" t="s">
        <v>31</v>
      </c>
      <c r="B83" s="154"/>
      <c r="C83" s="25" t="s">
        <v>10</v>
      </c>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c r="IW83" s="23"/>
      <c r="IX83" s="23"/>
      <c r="IY83" s="23"/>
      <c r="IZ83" s="23"/>
      <c r="JA83" s="23"/>
      <c r="JB83" s="23"/>
      <c r="JC83" s="23"/>
      <c r="JD83" s="23"/>
      <c r="JE83" s="23"/>
      <c r="JF83" s="23"/>
      <c r="JG83" s="23"/>
      <c r="JH83" s="23"/>
      <c r="JI83" s="23"/>
      <c r="JJ83" s="23"/>
      <c r="JK83" s="23"/>
      <c r="JL83" s="23"/>
      <c r="JM83" s="23"/>
      <c r="JN83" s="23"/>
      <c r="JO83" s="23"/>
      <c r="JP83" s="23"/>
      <c r="JQ83" s="23"/>
      <c r="JR83" s="23"/>
      <c r="JS83" s="23"/>
      <c r="JT83" s="23"/>
      <c r="JU83" s="23"/>
      <c r="JV83" s="23"/>
      <c r="JW83" s="23"/>
      <c r="JX83" s="23"/>
      <c r="JY83" s="23"/>
      <c r="JZ83" s="23"/>
      <c r="KA83" s="23"/>
      <c r="KB83" s="23"/>
      <c r="KC83" s="23"/>
      <c r="KD83" s="23"/>
      <c r="KE83" s="23"/>
      <c r="KF83" s="23"/>
      <c r="KG83" s="23"/>
      <c r="KH83" s="23"/>
      <c r="KI83" s="23"/>
      <c r="KJ83" s="23"/>
      <c r="KK83" s="23"/>
      <c r="KL83" s="23"/>
      <c r="KM83" s="23"/>
      <c r="KN83" s="23"/>
      <c r="KO83" s="23"/>
      <c r="KP83" s="23"/>
      <c r="KQ83" s="23"/>
      <c r="KR83" s="23"/>
      <c r="KS83" s="23"/>
      <c r="KT83" s="23"/>
      <c r="KU83" s="23"/>
      <c r="KV83" s="23"/>
      <c r="KW83" s="23"/>
      <c r="KX83" s="23"/>
      <c r="KY83" s="23"/>
      <c r="KZ83" s="23"/>
      <c r="LA83" s="23"/>
      <c r="LB83" s="23"/>
      <c r="LC83" s="23"/>
      <c r="LD83" s="23"/>
      <c r="LE83" s="23"/>
      <c r="LF83" s="23"/>
      <c r="LG83" s="23"/>
      <c r="LH83" s="23"/>
      <c r="LI83" s="23"/>
      <c r="LJ83" s="23"/>
      <c r="LK83" s="23"/>
      <c r="LL83" s="23"/>
      <c r="LM83" s="23"/>
      <c r="LN83" s="23"/>
      <c r="LO83" s="23"/>
      <c r="LP83" s="23"/>
      <c r="LQ83" s="23"/>
      <c r="LR83" s="23"/>
      <c r="LS83" s="23"/>
      <c r="LT83" s="23"/>
      <c r="LU83" s="23"/>
      <c r="LV83" s="23"/>
      <c r="LW83" s="23"/>
      <c r="LX83" s="23"/>
      <c r="LY83" s="23"/>
      <c r="LZ83" s="23"/>
      <c r="MA83" s="23"/>
      <c r="MB83" s="23"/>
      <c r="MC83" s="23"/>
      <c r="MD83" s="23"/>
      <c r="ME83" s="23"/>
      <c r="MF83" s="23"/>
      <c r="MG83" s="23"/>
      <c r="MH83" s="23"/>
      <c r="MI83" s="23"/>
      <c r="MJ83" s="23"/>
      <c r="MK83" s="23"/>
      <c r="ML83" s="23"/>
      <c r="MM83" s="23"/>
      <c r="MN83" s="23"/>
      <c r="MO83" s="23"/>
      <c r="MP83" s="23"/>
      <c r="MQ83" s="23"/>
      <c r="MR83" s="23"/>
      <c r="MS83" s="23"/>
      <c r="MT83" s="23"/>
      <c r="MU83" s="23"/>
      <c r="MV83" s="23"/>
      <c r="MW83" s="23"/>
      <c r="MX83" s="23"/>
      <c r="MY83" s="23"/>
      <c r="MZ83" s="23"/>
      <c r="NA83" s="23"/>
      <c r="NB83" s="23"/>
      <c r="NC83" s="23"/>
      <c r="ND83" s="23"/>
      <c r="NE83" s="23"/>
    </row>
    <row r="84" spans="1:369" ht="20" customHeight="1" x14ac:dyDescent="0.15">
      <c r="A84" s="155"/>
      <c r="B84" s="156"/>
      <c r="C84" s="25" t="s">
        <v>11</v>
      </c>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row>
    <row r="85" spans="1:369" ht="20" customHeight="1" x14ac:dyDescent="0.15">
      <c r="A85" s="157"/>
      <c r="B85" s="158"/>
      <c r="C85" s="25" t="s">
        <v>12</v>
      </c>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row>
    <row r="86" spans="1:369" ht="20" customHeight="1" x14ac:dyDescent="0.15">
      <c r="A86" s="153" t="s">
        <v>32</v>
      </c>
      <c r="B86" s="154"/>
      <c r="C86" s="25" t="s">
        <v>10</v>
      </c>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c r="IV86" s="23"/>
      <c r="IW86" s="23"/>
      <c r="IX86" s="23"/>
      <c r="IY86" s="23"/>
      <c r="IZ86" s="23"/>
      <c r="JA86" s="23"/>
      <c r="JB86" s="23"/>
      <c r="JC86" s="23"/>
      <c r="JD86" s="23"/>
      <c r="JE86" s="23"/>
      <c r="JF86" s="23"/>
      <c r="JG86" s="23"/>
      <c r="JH86" s="23"/>
      <c r="JI86" s="23"/>
      <c r="JJ86" s="23"/>
      <c r="JK86" s="23"/>
      <c r="JL86" s="23"/>
      <c r="JM86" s="23"/>
      <c r="JN86" s="23"/>
      <c r="JO86" s="23"/>
      <c r="JP86" s="23"/>
      <c r="JQ86" s="23"/>
      <c r="JR86" s="23"/>
      <c r="JS86" s="23"/>
      <c r="JT86" s="23"/>
      <c r="JU86" s="23"/>
      <c r="JV86" s="23"/>
      <c r="JW86" s="23"/>
      <c r="JX86" s="23"/>
      <c r="JY86" s="23"/>
      <c r="JZ86" s="23"/>
      <c r="KA86" s="23"/>
      <c r="KB86" s="23"/>
      <c r="KC86" s="23"/>
      <c r="KD86" s="23"/>
      <c r="KE86" s="23"/>
      <c r="KF86" s="23"/>
      <c r="KG86" s="23"/>
      <c r="KH86" s="23"/>
      <c r="KI86" s="23"/>
      <c r="KJ86" s="23"/>
      <c r="KK86" s="23"/>
      <c r="KL86" s="23"/>
      <c r="KM86" s="23"/>
      <c r="KN86" s="23"/>
      <c r="KO86" s="23"/>
      <c r="KP86" s="23"/>
      <c r="KQ86" s="23"/>
      <c r="KR86" s="23"/>
      <c r="KS86" s="23"/>
      <c r="KT86" s="23"/>
      <c r="KU86" s="23"/>
      <c r="KV86" s="23"/>
      <c r="KW86" s="23"/>
      <c r="KX86" s="23"/>
      <c r="KY86" s="23"/>
      <c r="KZ86" s="23"/>
      <c r="LA86" s="23"/>
      <c r="LB86" s="23"/>
      <c r="LC86" s="23"/>
      <c r="LD86" s="23"/>
      <c r="LE86" s="23"/>
      <c r="LF86" s="23"/>
      <c r="LG86" s="23"/>
      <c r="LH86" s="23"/>
      <c r="LI86" s="23"/>
      <c r="LJ86" s="23"/>
      <c r="LK86" s="23"/>
      <c r="LL86" s="23"/>
      <c r="LM86" s="23"/>
      <c r="LN86" s="23"/>
      <c r="LO86" s="23"/>
      <c r="LP86" s="23"/>
      <c r="LQ86" s="23"/>
      <c r="LR86" s="23"/>
      <c r="LS86" s="23"/>
      <c r="LT86" s="23"/>
      <c r="LU86" s="23"/>
      <c r="LV86" s="23"/>
      <c r="LW86" s="23"/>
      <c r="LX86" s="23"/>
      <c r="LY86" s="23"/>
      <c r="LZ86" s="23"/>
      <c r="MA86" s="23"/>
      <c r="MB86" s="23"/>
      <c r="MC86" s="23"/>
      <c r="MD86" s="23"/>
      <c r="ME86" s="23"/>
      <c r="MF86" s="23"/>
      <c r="MG86" s="23"/>
      <c r="MH86" s="23"/>
      <c r="MI86" s="23"/>
      <c r="MJ86" s="23"/>
      <c r="MK86" s="23"/>
      <c r="ML86" s="23"/>
      <c r="MM86" s="23"/>
      <c r="MN86" s="23"/>
      <c r="MO86" s="23"/>
      <c r="MP86" s="23"/>
      <c r="MQ86" s="23"/>
      <c r="MR86" s="23"/>
      <c r="MS86" s="23"/>
      <c r="MT86" s="23"/>
      <c r="MU86" s="23"/>
      <c r="MV86" s="23"/>
      <c r="MW86" s="23"/>
      <c r="MX86" s="23"/>
      <c r="MY86" s="23"/>
      <c r="MZ86" s="23"/>
      <c r="NA86" s="23"/>
      <c r="NB86" s="23"/>
      <c r="NC86" s="23"/>
      <c r="ND86" s="23"/>
      <c r="NE86" s="23"/>
    </row>
    <row r="87" spans="1:369" ht="20" customHeight="1" x14ac:dyDescent="0.15">
      <c r="A87" s="155"/>
      <c r="B87" s="156"/>
      <c r="C87" s="25" t="s">
        <v>11</v>
      </c>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c r="IV87" s="23"/>
      <c r="IW87" s="23"/>
      <c r="IX87" s="23"/>
      <c r="IY87" s="23"/>
      <c r="IZ87" s="23"/>
      <c r="JA87" s="23"/>
      <c r="JB87" s="23"/>
      <c r="JC87" s="23"/>
      <c r="JD87" s="23"/>
      <c r="JE87" s="23"/>
      <c r="JF87" s="23"/>
      <c r="JG87" s="23"/>
      <c r="JH87" s="23"/>
      <c r="JI87" s="23"/>
      <c r="JJ87" s="23"/>
      <c r="JK87" s="23"/>
      <c r="JL87" s="23"/>
      <c r="JM87" s="23"/>
      <c r="JN87" s="23"/>
      <c r="JO87" s="23"/>
      <c r="JP87" s="23"/>
      <c r="JQ87" s="23"/>
      <c r="JR87" s="23"/>
      <c r="JS87" s="23"/>
      <c r="JT87" s="23"/>
      <c r="JU87" s="23"/>
      <c r="JV87" s="23"/>
      <c r="JW87" s="23"/>
      <c r="JX87" s="23"/>
      <c r="JY87" s="23"/>
      <c r="JZ87" s="23"/>
      <c r="KA87" s="23"/>
      <c r="KB87" s="23"/>
      <c r="KC87" s="23"/>
      <c r="KD87" s="23"/>
      <c r="KE87" s="23"/>
      <c r="KF87" s="23"/>
      <c r="KG87" s="23"/>
      <c r="KH87" s="23"/>
      <c r="KI87" s="23"/>
      <c r="KJ87" s="23"/>
      <c r="KK87" s="23"/>
      <c r="KL87" s="23"/>
      <c r="KM87" s="23"/>
      <c r="KN87" s="23"/>
      <c r="KO87" s="23"/>
      <c r="KP87" s="23"/>
      <c r="KQ87" s="23"/>
      <c r="KR87" s="23"/>
      <c r="KS87" s="23"/>
      <c r="KT87" s="23"/>
      <c r="KU87" s="23"/>
      <c r="KV87" s="23"/>
      <c r="KW87" s="23"/>
      <c r="KX87" s="23"/>
      <c r="KY87" s="23"/>
      <c r="KZ87" s="23"/>
      <c r="LA87" s="23"/>
      <c r="LB87" s="23"/>
      <c r="LC87" s="23"/>
      <c r="LD87" s="23"/>
      <c r="LE87" s="23"/>
      <c r="LF87" s="23"/>
      <c r="LG87" s="23"/>
      <c r="LH87" s="23"/>
      <c r="LI87" s="23"/>
      <c r="LJ87" s="23"/>
      <c r="LK87" s="23"/>
      <c r="LL87" s="23"/>
      <c r="LM87" s="23"/>
      <c r="LN87" s="23"/>
      <c r="LO87" s="23"/>
      <c r="LP87" s="23"/>
      <c r="LQ87" s="23"/>
      <c r="LR87" s="23"/>
      <c r="LS87" s="23"/>
      <c r="LT87" s="23"/>
      <c r="LU87" s="23"/>
      <c r="LV87" s="23"/>
      <c r="LW87" s="23"/>
      <c r="LX87" s="23"/>
      <c r="LY87" s="23"/>
      <c r="LZ87" s="23"/>
      <c r="MA87" s="23"/>
      <c r="MB87" s="23"/>
      <c r="MC87" s="23"/>
      <c r="MD87" s="23"/>
      <c r="ME87" s="23"/>
      <c r="MF87" s="23"/>
      <c r="MG87" s="23"/>
      <c r="MH87" s="23"/>
      <c r="MI87" s="23"/>
      <c r="MJ87" s="23"/>
      <c r="MK87" s="23"/>
      <c r="ML87" s="23"/>
      <c r="MM87" s="23"/>
      <c r="MN87" s="23"/>
      <c r="MO87" s="23"/>
      <c r="MP87" s="23"/>
      <c r="MQ87" s="23"/>
      <c r="MR87" s="23"/>
      <c r="MS87" s="23"/>
      <c r="MT87" s="23"/>
      <c r="MU87" s="23"/>
      <c r="MV87" s="23"/>
      <c r="MW87" s="23"/>
      <c r="MX87" s="23"/>
      <c r="MY87" s="23"/>
      <c r="MZ87" s="23"/>
      <c r="NA87" s="23"/>
      <c r="NB87" s="23"/>
      <c r="NC87" s="23"/>
      <c r="ND87" s="23"/>
      <c r="NE87" s="23"/>
    </row>
    <row r="88" spans="1:369" ht="20" customHeight="1" x14ac:dyDescent="0.15">
      <c r="A88" s="157"/>
      <c r="B88" s="158"/>
      <c r="C88" s="25" t="s">
        <v>12</v>
      </c>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c r="IV88" s="23"/>
      <c r="IW88" s="23"/>
      <c r="IX88" s="23"/>
      <c r="IY88" s="23"/>
      <c r="IZ88" s="23"/>
      <c r="JA88" s="23"/>
      <c r="JB88" s="23"/>
      <c r="JC88" s="23"/>
      <c r="JD88" s="23"/>
      <c r="JE88" s="23"/>
      <c r="JF88" s="23"/>
      <c r="JG88" s="23"/>
      <c r="JH88" s="23"/>
      <c r="JI88" s="23"/>
      <c r="JJ88" s="23"/>
      <c r="JK88" s="23"/>
      <c r="JL88" s="23"/>
      <c r="JM88" s="23"/>
      <c r="JN88" s="23"/>
      <c r="JO88" s="23"/>
      <c r="JP88" s="23"/>
      <c r="JQ88" s="23"/>
      <c r="JR88" s="23"/>
      <c r="JS88" s="23"/>
      <c r="JT88" s="23"/>
      <c r="JU88" s="23"/>
      <c r="JV88" s="23"/>
      <c r="JW88" s="23"/>
      <c r="JX88" s="23"/>
      <c r="JY88" s="23"/>
      <c r="JZ88" s="23"/>
      <c r="KA88" s="23"/>
      <c r="KB88" s="23"/>
      <c r="KC88" s="23"/>
      <c r="KD88" s="23"/>
      <c r="KE88" s="23"/>
      <c r="KF88" s="23"/>
      <c r="KG88" s="23"/>
      <c r="KH88" s="23"/>
      <c r="KI88" s="23"/>
      <c r="KJ88" s="23"/>
      <c r="KK88" s="23"/>
      <c r="KL88" s="23"/>
      <c r="KM88" s="23"/>
      <c r="KN88" s="23"/>
      <c r="KO88" s="23"/>
      <c r="KP88" s="23"/>
      <c r="KQ88" s="23"/>
      <c r="KR88" s="23"/>
      <c r="KS88" s="23"/>
      <c r="KT88" s="23"/>
      <c r="KU88" s="23"/>
      <c r="KV88" s="23"/>
      <c r="KW88" s="23"/>
      <c r="KX88" s="23"/>
      <c r="KY88" s="23"/>
      <c r="KZ88" s="23"/>
      <c r="LA88" s="23"/>
      <c r="LB88" s="23"/>
      <c r="LC88" s="23"/>
      <c r="LD88" s="23"/>
      <c r="LE88" s="23"/>
      <c r="LF88" s="23"/>
      <c r="LG88" s="23"/>
      <c r="LH88" s="23"/>
      <c r="LI88" s="23"/>
      <c r="LJ88" s="23"/>
      <c r="LK88" s="23"/>
      <c r="LL88" s="23"/>
      <c r="LM88" s="23"/>
      <c r="LN88" s="23"/>
      <c r="LO88" s="23"/>
      <c r="LP88" s="23"/>
      <c r="LQ88" s="23"/>
      <c r="LR88" s="23"/>
      <c r="LS88" s="23"/>
      <c r="LT88" s="23"/>
      <c r="LU88" s="23"/>
      <c r="LV88" s="23"/>
      <c r="LW88" s="23"/>
      <c r="LX88" s="23"/>
      <c r="LY88" s="23"/>
      <c r="LZ88" s="23"/>
      <c r="MA88" s="23"/>
      <c r="MB88" s="23"/>
      <c r="MC88" s="23"/>
      <c r="MD88" s="23"/>
      <c r="ME88" s="23"/>
      <c r="MF88" s="23"/>
      <c r="MG88" s="23"/>
      <c r="MH88" s="23"/>
      <c r="MI88" s="23"/>
      <c r="MJ88" s="23"/>
      <c r="MK88" s="23"/>
      <c r="ML88" s="23"/>
      <c r="MM88" s="23"/>
      <c r="MN88" s="23"/>
      <c r="MO88" s="23"/>
      <c r="MP88" s="23"/>
      <c r="MQ88" s="23"/>
      <c r="MR88" s="23"/>
      <c r="MS88" s="23"/>
      <c r="MT88" s="23"/>
      <c r="MU88" s="23"/>
      <c r="MV88" s="23"/>
      <c r="MW88" s="23"/>
      <c r="MX88" s="23"/>
      <c r="MY88" s="23"/>
      <c r="MZ88" s="23"/>
      <c r="NA88" s="23"/>
      <c r="NB88" s="23"/>
      <c r="NC88" s="23"/>
      <c r="ND88" s="23"/>
      <c r="NE88" s="23"/>
    </row>
    <row r="89" spans="1:369" ht="20" customHeight="1" x14ac:dyDescent="0.15">
      <c r="A89" s="153" t="s">
        <v>33</v>
      </c>
      <c r="B89" s="154"/>
      <c r="C89" s="25" t="s">
        <v>10</v>
      </c>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c r="IV89" s="23"/>
      <c r="IW89" s="23"/>
      <c r="IX89" s="23"/>
      <c r="IY89" s="23"/>
      <c r="IZ89" s="23"/>
      <c r="JA89" s="23"/>
      <c r="JB89" s="23"/>
      <c r="JC89" s="23"/>
      <c r="JD89" s="23"/>
      <c r="JE89" s="23"/>
      <c r="JF89" s="23"/>
      <c r="JG89" s="23"/>
      <c r="JH89" s="23"/>
      <c r="JI89" s="23"/>
      <c r="JJ89" s="23"/>
      <c r="JK89" s="23"/>
      <c r="JL89" s="23"/>
      <c r="JM89" s="23"/>
      <c r="JN89" s="23"/>
      <c r="JO89" s="23"/>
      <c r="JP89" s="23"/>
      <c r="JQ89" s="23"/>
      <c r="JR89" s="23"/>
      <c r="JS89" s="23"/>
      <c r="JT89" s="23"/>
      <c r="JU89" s="23"/>
      <c r="JV89" s="23"/>
      <c r="JW89" s="23"/>
      <c r="JX89" s="23"/>
      <c r="JY89" s="23"/>
      <c r="JZ89" s="23"/>
      <c r="KA89" s="23"/>
      <c r="KB89" s="23"/>
      <c r="KC89" s="23"/>
      <c r="KD89" s="23"/>
      <c r="KE89" s="23"/>
      <c r="KF89" s="23"/>
      <c r="KG89" s="23"/>
      <c r="KH89" s="23"/>
      <c r="KI89" s="23"/>
      <c r="KJ89" s="23"/>
      <c r="KK89" s="23"/>
      <c r="KL89" s="23"/>
      <c r="KM89" s="23"/>
      <c r="KN89" s="23"/>
      <c r="KO89" s="23"/>
      <c r="KP89" s="23"/>
      <c r="KQ89" s="23"/>
      <c r="KR89" s="23"/>
      <c r="KS89" s="23"/>
      <c r="KT89" s="23"/>
      <c r="KU89" s="23"/>
      <c r="KV89" s="23"/>
      <c r="KW89" s="23"/>
      <c r="KX89" s="23"/>
      <c r="KY89" s="23"/>
      <c r="KZ89" s="23"/>
      <c r="LA89" s="23"/>
      <c r="LB89" s="23"/>
      <c r="LC89" s="23"/>
      <c r="LD89" s="23"/>
      <c r="LE89" s="23"/>
      <c r="LF89" s="23"/>
      <c r="LG89" s="23"/>
      <c r="LH89" s="23"/>
      <c r="LI89" s="23"/>
      <c r="LJ89" s="23"/>
      <c r="LK89" s="23"/>
      <c r="LL89" s="23"/>
      <c r="LM89" s="23"/>
      <c r="LN89" s="23"/>
      <c r="LO89" s="23"/>
      <c r="LP89" s="23"/>
      <c r="LQ89" s="23"/>
      <c r="LR89" s="23"/>
      <c r="LS89" s="23"/>
      <c r="LT89" s="23"/>
      <c r="LU89" s="23"/>
      <c r="LV89" s="23"/>
      <c r="LW89" s="23"/>
      <c r="LX89" s="23"/>
      <c r="LY89" s="23"/>
      <c r="LZ89" s="23"/>
      <c r="MA89" s="23"/>
      <c r="MB89" s="23"/>
      <c r="MC89" s="23"/>
      <c r="MD89" s="23"/>
      <c r="ME89" s="23"/>
      <c r="MF89" s="23"/>
      <c r="MG89" s="23"/>
      <c r="MH89" s="23"/>
      <c r="MI89" s="23"/>
      <c r="MJ89" s="23"/>
      <c r="MK89" s="23"/>
      <c r="ML89" s="23"/>
      <c r="MM89" s="23"/>
      <c r="MN89" s="23"/>
      <c r="MO89" s="23"/>
      <c r="MP89" s="23"/>
      <c r="MQ89" s="23"/>
      <c r="MR89" s="23"/>
      <c r="MS89" s="23"/>
      <c r="MT89" s="23"/>
      <c r="MU89" s="23"/>
      <c r="MV89" s="23"/>
      <c r="MW89" s="23"/>
      <c r="MX89" s="23"/>
      <c r="MY89" s="23"/>
      <c r="MZ89" s="23"/>
      <c r="NA89" s="23"/>
      <c r="NB89" s="23"/>
      <c r="NC89" s="23"/>
      <c r="ND89" s="23"/>
      <c r="NE89" s="23"/>
    </row>
    <row r="90" spans="1:369" ht="20" customHeight="1" x14ac:dyDescent="0.15">
      <c r="A90" s="155"/>
      <c r="B90" s="156"/>
      <c r="C90" s="25" t="s">
        <v>11</v>
      </c>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c r="IV90" s="23"/>
      <c r="IW90" s="23"/>
      <c r="IX90" s="23"/>
      <c r="IY90" s="23"/>
      <c r="IZ90" s="23"/>
      <c r="JA90" s="23"/>
      <c r="JB90" s="23"/>
      <c r="JC90" s="23"/>
      <c r="JD90" s="23"/>
      <c r="JE90" s="23"/>
      <c r="JF90" s="23"/>
      <c r="JG90" s="23"/>
      <c r="JH90" s="23"/>
      <c r="JI90" s="23"/>
      <c r="JJ90" s="23"/>
      <c r="JK90" s="23"/>
      <c r="JL90" s="23"/>
      <c r="JM90" s="23"/>
      <c r="JN90" s="23"/>
      <c r="JO90" s="23"/>
      <c r="JP90" s="23"/>
      <c r="JQ90" s="23"/>
      <c r="JR90" s="23"/>
      <c r="JS90" s="23"/>
      <c r="JT90" s="23"/>
      <c r="JU90" s="23"/>
      <c r="JV90" s="23"/>
      <c r="JW90" s="23"/>
      <c r="JX90" s="23"/>
      <c r="JY90" s="23"/>
      <c r="JZ90" s="23"/>
      <c r="KA90" s="23"/>
      <c r="KB90" s="23"/>
      <c r="KC90" s="23"/>
      <c r="KD90" s="23"/>
      <c r="KE90" s="23"/>
      <c r="KF90" s="23"/>
      <c r="KG90" s="23"/>
      <c r="KH90" s="23"/>
      <c r="KI90" s="23"/>
      <c r="KJ90" s="23"/>
      <c r="KK90" s="23"/>
      <c r="KL90" s="23"/>
      <c r="KM90" s="23"/>
      <c r="KN90" s="23"/>
      <c r="KO90" s="23"/>
      <c r="KP90" s="23"/>
      <c r="KQ90" s="23"/>
      <c r="KR90" s="23"/>
      <c r="KS90" s="23"/>
      <c r="KT90" s="23"/>
      <c r="KU90" s="23"/>
      <c r="KV90" s="23"/>
      <c r="KW90" s="23"/>
      <c r="KX90" s="23"/>
      <c r="KY90" s="23"/>
      <c r="KZ90" s="23"/>
      <c r="LA90" s="23"/>
      <c r="LB90" s="23"/>
      <c r="LC90" s="23"/>
      <c r="LD90" s="23"/>
      <c r="LE90" s="23"/>
      <c r="LF90" s="23"/>
      <c r="LG90" s="23"/>
      <c r="LH90" s="23"/>
      <c r="LI90" s="23"/>
      <c r="LJ90" s="23"/>
      <c r="LK90" s="23"/>
      <c r="LL90" s="23"/>
      <c r="LM90" s="23"/>
      <c r="LN90" s="23"/>
      <c r="LO90" s="23"/>
      <c r="LP90" s="23"/>
      <c r="LQ90" s="23"/>
      <c r="LR90" s="23"/>
      <c r="LS90" s="23"/>
      <c r="LT90" s="23"/>
      <c r="LU90" s="23"/>
      <c r="LV90" s="23"/>
      <c r="LW90" s="23"/>
      <c r="LX90" s="23"/>
      <c r="LY90" s="23"/>
      <c r="LZ90" s="23"/>
      <c r="MA90" s="23"/>
      <c r="MB90" s="23"/>
      <c r="MC90" s="23"/>
      <c r="MD90" s="23"/>
      <c r="ME90" s="23"/>
      <c r="MF90" s="23"/>
      <c r="MG90" s="23"/>
      <c r="MH90" s="23"/>
      <c r="MI90" s="23"/>
      <c r="MJ90" s="23"/>
      <c r="MK90" s="23"/>
      <c r="ML90" s="23"/>
      <c r="MM90" s="23"/>
      <c r="MN90" s="23"/>
      <c r="MO90" s="23"/>
      <c r="MP90" s="23"/>
      <c r="MQ90" s="23"/>
      <c r="MR90" s="23"/>
      <c r="MS90" s="23"/>
      <c r="MT90" s="23"/>
      <c r="MU90" s="23"/>
      <c r="MV90" s="23"/>
      <c r="MW90" s="23"/>
      <c r="MX90" s="23"/>
      <c r="MY90" s="23"/>
      <c r="MZ90" s="23"/>
      <c r="NA90" s="23"/>
      <c r="NB90" s="23"/>
      <c r="NC90" s="23"/>
      <c r="ND90" s="23"/>
      <c r="NE90" s="23"/>
    </row>
    <row r="91" spans="1:369" ht="20" customHeight="1" x14ac:dyDescent="0.15">
      <c r="A91" s="157"/>
      <c r="B91" s="158"/>
      <c r="C91" s="25" t="s">
        <v>12</v>
      </c>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c r="IV91" s="23"/>
      <c r="IW91" s="23"/>
      <c r="IX91" s="23"/>
      <c r="IY91" s="23"/>
      <c r="IZ91" s="23"/>
      <c r="JA91" s="23"/>
      <c r="JB91" s="23"/>
      <c r="JC91" s="23"/>
      <c r="JD91" s="23"/>
      <c r="JE91" s="23"/>
      <c r="JF91" s="23"/>
      <c r="JG91" s="23"/>
      <c r="JH91" s="23"/>
      <c r="JI91" s="23"/>
      <c r="JJ91" s="23"/>
      <c r="JK91" s="23"/>
      <c r="JL91" s="23"/>
      <c r="JM91" s="23"/>
      <c r="JN91" s="23"/>
      <c r="JO91" s="23"/>
      <c r="JP91" s="23"/>
      <c r="JQ91" s="23"/>
      <c r="JR91" s="23"/>
      <c r="JS91" s="23"/>
      <c r="JT91" s="23"/>
      <c r="JU91" s="23"/>
      <c r="JV91" s="23"/>
      <c r="JW91" s="23"/>
      <c r="JX91" s="23"/>
      <c r="JY91" s="23"/>
      <c r="JZ91" s="23"/>
      <c r="KA91" s="23"/>
      <c r="KB91" s="23"/>
      <c r="KC91" s="23"/>
      <c r="KD91" s="23"/>
      <c r="KE91" s="23"/>
      <c r="KF91" s="23"/>
      <c r="KG91" s="23"/>
      <c r="KH91" s="23"/>
      <c r="KI91" s="23"/>
      <c r="KJ91" s="23"/>
      <c r="KK91" s="23"/>
      <c r="KL91" s="23"/>
      <c r="KM91" s="23"/>
      <c r="KN91" s="23"/>
      <c r="KO91" s="23"/>
      <c r="KP91" s="23"/>
      <c r="KQ91" s="23"/>
      <c r="KR91" s="23"/>
      <c r="KS91" s="23"/>
      <c r="KT91" s="23"/>
      <c r="KU91" s="23"/>
      <c r="KV91" s="23"/>
      <c r="KW91" s="23"/>
      <c r="KX91" s="23"/>
      <c r="KY91" s="23"/>
      <c r="KZ91" s="23"/>
      <c r="LA91" s="23"/>
      <c r="LB91" s="23"/>
      <c r="LC91" s="23"/>
      <c r="LD91" s="23"/>
      <c r="LE91" s="23"/>
      <c r="LF91" s="23"/>
      <c r="LG91" s="23"/>
      <c r="LH91" s="23"/>
      <c r="LI91" s="23"/>
      <c r="LJ91" s="23"/>
      <c r="LK91" s="23"/>
      <c r="LL91" s="23"/>
      <c r="LM91" s="23"/>
      <c r="LN91" s="23"/>
      <c r="LO91" s="23"/>
      <c r="LP91" s="23"/>
      <c r="LQ91" s="23"/>
      <c r="LR91" s="23"/>
      <c r="LS91" s="23"/>
      <c r="LT91" s="23"/>
      <c r="LU91" s="23"/>
      <c r="LV91" s="23"/>
      <c r="LW91" s="23"/>
      <c r="LX91" s="23"/>
      <c r="LY91" s="23"/>
      <c r="LZ91" s="23"/>
      <c r="MA91" s="23"/>
      <c r="MB91" s="23"/>
      <c r="MC91" s="23"/>
      <c r="MD91" s="23"/>
      <c r="ME91" s="23"/>
      <c r="MF91" s="23"/>
      <c r="MG91" s="23"/>
      <c r="MH91" s="23"/>
      <c r="MI91" s="23"/>
      <c r="MJ91" s="23"/>
      <c r="MK91" s="23"/>
      <c r="ML91" s="23"/>
      <c r="MM91" s="23"/>
      <c r="MN91" s="23"/>
      <c r="MO91" s="23"/>
      <c r="MP91" s="23"/>
      <c r="MQ91" s="23"/>
      <c r="MR91" s="23"/>
      <c r="MS91" s="23"/>
      <c r="MT91" s="23"/>
      <c r="MU91" s="23"/>
      <c r="MV91" s="23"/>
      <c r="MW91" s="23"/>
      <c r="MX91" s="23"/>
      <c r="MY91" s="23"/>
      <c r="MZ91" s="23"/>
      <c r="NA91" s="23"/>
      <c r="NB91" s="23"/>
      <c r="NC91" s="23"/>
      <c r="ND91" s="23"/>
      <c r="NE91" s="23"/>
    </row>
  </sheetData>
  <mergeCells count="30">
    <mergeCell ref="A89:B91"/>
    <mergeCell ref="A68:B70"/>
    <mergeCell ref="A71:B73"/>
    <mergeCell ref="A50:B52"/>
    <mergeCell ref="A53:B55"/>
    <mergeCell ref="A2:B4"/>
    <mergeCell ref="A5:B7"/>
    <mergeCell ref="A8:B10"/>
    <mergeCell ref="A11:B13"/>
    <mergeCell ref="A86:B88"/>
    <mergeCell ref="A32:B34"/>
    <mergeCell ref="A35:B37"/>
    <mergeCell ref="A14:B16"/>
    <mergeCell ref="A17:B19"/>
    <mergeCell ref="A38:B40"/>
    <mergeCell ref="A41:B43"/>
    <mergeCell ref="A44:B46"/>
    <mergeCell ref="A47:B49"/>
    <mergeCell ref="A20:B22"/>
    <mergeCell ref="A23:B25"/>
    <mergeCell ref="A26:B28"/>
    <mergeCell ref="A29:B31"/>
    <mergeCell ref="A74:B76"/>
    <mergeCell ref="A77:B79"/>
    <mergeCell ref="A80:B82"/>
    <mergeCell ref="A83:B85"/>
    <mergeCell ref="A56:B58"/>
    <mergeCell ref="A59:B61"/>
    <mergeCell ref="A62:B64"/>
    <mergeCell ref="A65:B67"/>
  </mergeCells>
  <phoneticPr fontId="7" type="noConversion"/>
  <conditionalFormatting sqref="D32:ND91">
    <cfRule type="expression" dxfId="1" priority="4">
      <formula>WEEKDAY(2,B34)&gt;=6</formula>
    </cfRule>
  </conditionalFormatting>
  <conditionalFormatting sqref="D1:NE91">
    <cfRule type="expression" dxfId="0" priority="1">
      <formula>WEEKDAY(D1:$NE$1,2)=6</formula>
    </cfRule>
  </conditionalFormatting>
  <pageMargins left="0.7" right="0.7" top="0.78740157499999996" bottom="0.78740157499999996" header="0.3" footer="0.3"/>
  <pageSetup paperSize="9" scale="65" orientation="portrait" horizontalDpi="0" verticalDpi="0"/>
  <colBreaks count="11" manualBreakCount="11">
    <brk id="33" max="1048575" man="1"/>
    <brk id="61" max="1048575" man="1"/>
    <brk id="92" max="1048575" man="1"/>
    <brk id="122" max="1048575" man="1"/>
    <brk id="153" max="1048575" man="1"/>
    <brk id="183" max="1048575" man="1"/>
    <brk id="214" max="1048575" man="1"/>
    <brk id="245" max="1048575" man="1"/>
    <brk id="275" max="1048575" man="1"/>
    <brk id="306" max="1048575" man="1"/>
    <brk id="336"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Zeit</vt:lpstr>
      <vt:lpstr>Tabelle1</vt:lpstr>
      <vt:lpstr>Schicht</vt:lpstr>
      <vt:lpstr>Zeit!Arbeitszeitrapport</vt:lpstr>
      <vt:lpstr>Zeit!asd</vt:lpstr>
      <vt:lpstr>Zeit!Druckbereich</vt:lpstr>
      <vt:lpstr>Zeit!Drucktitel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Christoph Schürch</cp:lastModifiedBy>
  <cp:lastPrinted>2024-10-29T12:32:24Z</cp:lastPrinted>
  <dcterms:created xsi:type="dcterms:W3CDTF">2012-01-24T13:21:19Z</dcterms:created>
  <dcterms:modified xsi:type="dcterms:W3CDTF">2025-12-21T21:08:52Z</dcterms:modified>
  <cp:category/>
</cp:coreProperties>
</file>